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W:\旧マンション政策室\02_作業中フォルダ\06_老朽化対策推進係\01_大規模修繕・長期計画関係\05_R6長計・修積金GL見直し\"/>
    </mc:Choice>
  </mc:AlternateContent>
  <xr:revisionPtr revIDLastSave="0" documentId="13_ncr:1_{37771EBE-1AEA-49AB-8D2A-A270F8486D4E}" xr6:coauthVersionLast="47" xr6:coauthVersionMax="47" xr10:uidLastSave="{00000000-0000-0000-0000-000000000000}"/>
  <bookViews>
    <workbookView xWindow="-240" yWindow="16080" windowWidth="29040" windowHeight="15720" tabRatio="884" firstSheet="2" activeTab="2" xr2:uid="{00000000-000D-0000-FFFF-FFFF00000000}"/>
  </bookViews>
  <sheets>
    <sheet name="様式第１号 ﾏﾝｼｮﾝの概要" sheetId="1" r:id="rId1"/>
    <sheet name="様式第２号 調査・診断の概要" sheetId="2" r:id="rId2"/>
    <sheet name="様式第3-1号 作成等の考え方" sheetId="3" r:id="rId3"/>
    <sheet name="様式第3-2号　修繕工事項目等の設定内容" sheetId="8" r:id="rId4"/>
    <sheet name="様式第4-1号 長期修繕計画総括表" sheetId="4" r:id="rId5"/>
    <sheet name="様式第4-2号 収支計画グラフ" sheetId="5" r:id="rId6"/>
    <sheet name="様式第4-3号 長期修繕計画表" sheetId="6" r:id="rId7"/>
    <sheet name="様式第4-4号 推定修繕工事費内訳書" sheetId="9" r:id="rId8"/>
    <sheet name="様式第５号　修繕積立金の額の設定" sheetId="11" r:id="rId9"/>
  </sheets>
  <definedNames>
    <definedName name="_xlnm.Print_Area" localSheetId="0">'様式第１号 ﾏﾝｼｮﾝの概要'!$A$1:$D$111</definedName>
    <definedName name="_xlnm.Print_Area" localSheetId="1">'様式第２号 調査・診断の概要'!$A$1:$E$68</definedName>
    <definedName name="_xlnm.Print_Area" localSheetId="2">'様式第3-1号 作成等の考え方'!$A$1:$D$30</definedName>
    <definedName name="_xlnm.Print_Area" localSheetId="3">'様式第3-2号　修繕工事項目等の設定内容'!$A$2:$H$218</definedName>
    <definedName name="_xlnm.Print_Area" localSheetId="4">'様式第4-1号 長期修繕計画総括表'!$A$1:$AX$41</definedName>
    <definedName name="_xlnm.Print_Area" localSheetId="6">'様式第4-3号 長期修繕計画表'!$A$2:$AZ$102</definedName>
    <definedName name="_xlnm.Print_Area" localSheetId="7">'様式第4-4号 推定修繕工事費内訳書'!$A$1:$V$97</definedName>
    <definedName name="_xlnm.Print_Area" localSheetId="8">'様式第５号　修繕積立金の額の設定'!$A$1:$Z$35</definedName>
    <definedName name="_xlnm.Print_Titles" localSheetId="3">'様式第3-2号　修繕工事項目等の設定内容'!$3:$5</definedName>
    <definedName name="_xlnm.Print_Titles" localSheetId="6">'様式第4-3号 長期修繕計画表'!$2:$6</definedName>
    <definedName name="_xlnm.Print_Titles" localSheetId="7">'様式第4-4号 推定修繕工事費内訳書'!$2:$7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4" l="1"/>
  <c r="R28" i="4"/>
  <c r="K32" i="11" l="1"/>
  <c r="P32" i="11" s="1"/>
  <c r="H32" i="11"/>
  <c r="M32" i="11" s="1"/>
  <c r="R32" i="11" s="1"/>
  <c r="F32" i="11"/>
  <c r="M31" i="11"/>
  <c r="R31" i="11" s="1"/>
  <c r="K31" i="11"/>
  <c r="P31" i="11" s="1"/>
  <c r="H31" i="11"/>
  <c r="F31" i="11"/>
  <c r="H30" i="11"/>
  <c r="M30" i="11" s="1"/>
  <c r="R30" i="11" s="1"/>
  <c r="F30" i="11"/>
  <c r="K30" i="11" s="1"/>
  <c r="P30" i="11" s="1"/>
  <c r="I24" i="11"/>
  <c r="N24" i="11" s="1"/>
  <c r="S24" i="11" s="1"/>
  <c r="D22" i="11"/>
  <c r="I22" i="11" s="1"/>
  <c r="N22" i="11" s="1"/>
  <c r="S22" i="11" s="1"/>
  <c r="X22" i="11" s="1"/>
  <c r="I17" i="11"/>
  <c r="I18" i="11" s="1"/>
  <c r="D17" i="11"/>
  <c r="D18" i="11" s="1"/>
  <c r="X16" i="11"/>
  <c r="D11" i="11"/>
  <c r="D9" i="11"/>
  <c r="X3" i="11"/>
  <c r="X2" i="11"/>
  <c r="V96" i="9"/>
  <c r="U96" i="9"/>
  <c r="U95" i="9"/>
  <c r="V94" i="9"/>
  <c r="U94" i="9"/>
  <c r="U93" i="9"/>
  <c r="U90" i="9" s="1"/>
  <c r="U92" i="9"/>
  <c r="U91" i="9"/>
  <c r="U89" i="9"/>
  <c r="U87" i="9" s="1"/>
  <c r="U88" i="9"/>
  <c r="U86" i="9"/>
  <c r="U85" i="9"/>
  <c r="U84" i="9"/>
  <c r="U83" i="9"/>
  <c r="U82" i="9" s="1"/>
  <c r="U81" i="9"/>
  <c r="V80" i="9"/>
  <c r="U80" i="9"/>
  <c r="U79" i="9"/>
  <c r="U78" i="9"/>
  <c r="U77" i="9"/>
  <c r="U76" i="9"/>
  <c r="U75" i="9" s="1"/>
  <c r="U74" i="9"/>
  <c r="U73" i="9"/>
  <c r="U72" i="9"/>
  <c r="V71" i="9"/>
  <c r="U71" i="9"/>
  <c r="U70" i="9"/>
  <c r="U69" i="9"/>
  <c r="U68" i="9"/>
  <c r="U67" i="9"/>
  <c r="U66" i="9"/>
  <c r="U65" i="9"/>
  <c r="U63" i="9"/>
  <c r="V62" i="9"/>
  <c r="U62" i="9"/>
  <c r="U61" i="9"/>
  <c r="U60" i="9"/>
  <c r="U59" i="9" s="1"/>
  <c r="U58" i="9"/>
  <c r="U54" i="9" s="1"/>
  <c r="U57" i="9"/>
  <c r="U56" i="9"/>
  <c r="U55" i="9"/>
  <c r="U53" i="9"/>
  <c r="U52" i="9"/>
  <c r="V51" i="9"/>
  <c r="U51" i="9"/>
  <c r="U50" i="9"/>
  <c r="U49" i="9"/>
  <c r="U48" i="9"/>
  <c r="U47" i="9" s="1"/>
  <c r="U46" i="9"/>
  <c r="U45" i="9"/>
  <c r="U44" i="9"/>
  <c r="U43" i="9"/>
  <c r="U42" i="9"/>
  <c r="U41" i="9"/>
  <c r="U40" i="9"/>
  <c r="U39" i="9"/>
  <c r="U38" i="9"/>
  <c r="U36" i="9"/>
  <c r="V35" i="9"/>
  <c r="U35" i="9"/>
  <c r="U33" i="9" s="1"/>
  <c r="U34" i="9"/>
  <c r="U32" i="9"/>
  <c r="U31" i="9"/>
  <c r="U30" i="9"/>
  <c r="U29" i="9"/>
  <c r="U28" i="9"/>
  <c r="U27" i="9"/>
  <c r="U26" i="9"/>
  <c r="U23" i="9" s="1"/>
  <c r="U25" i="9"/>
  <c r="U24" i="9"/>
  <c r="U22" i="9"/>
  <c r="U21" i="9"/>
  <c r="U20" i="9"/>
  <c r="U19" i="9"/>
  <c r="U18" i="9"/>
  <c r="H18" i="9"/>
  <c r="I18" i="9" s="1"/>
  <c r="U17" i="9"/>
  <c r="U16" i="9"/>
  <c r="U15" i="9"/>
  <c r="H15" i="9"/>
  <c r="I15" i="9" s="1"/>
  <c r="U14" i="9"/>
  <c r="U13" i="9"/>
  <c r="U12" i="9"/>
  <c r="U11" i="9" s="1"/>
  <c r="U10" i="9"/>
  <c r="U9" i="9"/>
  <c r="U8" i="9"/>
  <c r="V2" i="9"/>
  <c r="V1" i="9"/>
  <c r="AH97" i="6"/>
  <c r="Z97" i="6"/>
  <c r="R97" i="6"/>
  <c r="AW96" i="6"/>
  <c r="AX96" i="6" s="1"/>
  <c r="AV96" i="6"/>
  <c r="AU95" i="6"/>
  <c r="AT95" i="6"/>
  <c r="AS95" i="6"/>
  <c r="AR95" i="6"/>
  <c r="AQ95" i="6"/>
  <c r="AP95" i="6"/>
  <c r="AO95" i="6"/>
  <c r="AN95" i="6"/>
  <c r="AM95" i="6"/>
  <c r="AL95" i="6"/>
  <c r="AK95" i="6"/>
  <c r="AJ95" i="6"/>
  <c r="AI95" i="6"/>
  <c r="AH95" i="6"/>
  <c r="AG95" i="6"/>
  <c r="AF95" i="6"/>
  <c r="AE95" i="6"/>
  <c r="AD95" i="6"/>
  <c r="AC95" i="6"/>
  <c r="AB95" i="6"/>
  <c r="AA95" i="6"/>
  <c r="Z95" i="6"/>
  <c r="Y95" i="6"/>
  <c r="X95" i="6"/>
  <c r="W95" i="6"/>
  <c r="V95" i="6"/>
  <c r="U95" i="6"/>
  <c r="T95" i="6"/>
  <c r="AV95" i="6" s="1"/>
  <c r="S95" i="6"/>
  <c r="R95" i="6"/>
  <c r="AW95" i="6" s="1"/>
  <c r="AW94" i="6"/>
  <c r="AV94" i="6"/>
  <c r="AX94" i="6" s="1"/>
  <c r="AX93" i="6"/>
  <c r="AW93" i="6"/>
  <c r="AV93" i="6"/>
  <c r="E93" i="6"/>
  <c r="V93" i="9" s="1"/>
  <c r="AW92" i="6"/>
  <c r="AV92" i="6"/>
  <c r="AX92" i="6" s="1"/>
  <c r="E92" i="6"/>
  <c r="V92" i="9" s="1"/>
  <c r="AX91" i="6"/>
  <c r="AW91" i="6"/>
  <c r="AV91" i="6"/>
  <c r="E91" i="6"/>
  <c r="V91" i="9" s="1"/>
  <c r="AU90" i="6"/>
  <c r="AT90" i="6"/>
  <c r="AS90" i="6"/>
  <c r="AR90" i="6"/>
  <c r="AQ90" i="6"/>
  <c r="AP90" i="6"/>
  <c r="AO90" i="6"/>
  <c r="AN90" i="6"/>
  <c r="AM90" i="6"/>
  <c r="AL90" i="6"/>
  <c r="AK90" i="6"/>
  <c r="AJ90" i="6"/>
  <c r="AI90" i="6"/>
  <c r="AH90" i="6"/>
  <c r="AG90" i="6"/>
  <c r="AF90" i="6"/>
  <c r="AE90" i="6"/>
  <c r="AD90" i="6"/>
  <c r="AC90" i="6"/>
  <c r="AB90" i="6"/>
  <c r="AA90" i="6"/>
  <c r="Z90" i="6"/>
  <c r="Y90" i="6"/>
  <c r="X90" i="6"/>
  <c r="W90" i="6"/>
  <c r="V90" i="6"/>
  <c r="U90" i="6"/>
  <c r="T90" i="6"/>
  <c r="S90" i="6"/>
  <c r="R90" i="6"/>
  <c r="AW89" i="6"/>
  <c r="AV89" i="6"/>
  <c r="AX89" i="6" s="1"/>
  <c r="E89" i="6"/>
  <c r="V89" i="9" s="1"/>
  <c r="AW88" i="6"/>
  <c r="AX88" i="6" s="1"/>
  <c r="AV88" i="6"/>
  <c r="E88" i="6"/>
  <c r="V88" i="9" s="1"/>
  <c r="AU87" i="6"/>
  <c r="AT87" i="6"/>
  <c r="AS87" i="6"/>
  <c r="AR87" i="6"/>
  <c r="AQ87" i="6"/>
  <c r="AP87" i="6"/>
  <c r="AO87" i="6"/>
  <c r="AN87" i="6"/>
  <c r="AM87" i="6"/>
  <c r="AL87" i="6"/>
  <c r="AK87" i="6"/>
  <c r="AJ87" i="6"/>
  <c r="AI87" i="6"/>
  <c r="AH87" i="6"/>
  <c r="AG87" i="6"/>
  <c r="AF87" i="6"/>
  <c r="AE87" i="6"/>
  <c r="AD87" i="6"/>
  <c r="AC87" i="6"/>
  <c r="AB87" i="6"/>
  <c r="AA87" i="6"/>
  <c r="Z87" i="6"/>
  <c r="Y87" i="6"/>
  <c r="X87" i="6"/>
  <c r="W87" i="6"/>
  <c r="V87" i="6"/>
  <c r="U87" i="6"/>
  <c r="AV87" i="6" s="1"/>
  <c r="T87" i="6"/>
  <c r="S87" i="6"/>
  <c r="AW87" i="6" s="1"/>
  <c r="R87" i="6"/>
  <c r="AW86" i="6"/>
  <c r="AV86" i="6"/>
  <c r="AX86" i="6" s="1"/>
  <c r="E86" i="6"/>
  <c r="V86" i="9" s="1"/>
  <c r="AX85" i="6"/>
  <c r="AW85" i="6"/>
  <c r="AV85" i="6"/>
  <c r="E85" i="6"/>
  <c r="V85" i="9" s="1"/>
  <c r="AW84" i="6"/>
  <c r="AV84" i="6"/>
  <c r="AX84" i="6" s="1"/>
  <c r="E84" i="6"/>
  <c r="V84" i="9" s="1"/>
  <c r="AX83" i="6"/>
  <c r="AW83" i="6"/>
  <c r="AV83" i="6"/>
  <c r="E83" i="6"/>
  <c r="V83" i="9" s="1"/>
  <c r="AU82" i="6"/>
  <c r="AT82" i="6"/>
  <c r="AS82" i="6"/>
  <c r="AR82" i="6"/>
  <c r="AQ82" i="6"/>
  <c r="AP82" i="6"/>
  <c r="AO82" i="6"/>
  <c r="AN82" i="6"/>
  <c r="AM82" i="6"/>
  <c r="AL82" i="6"/>
  <c r="AK82" i="6"/>
  <c r="AJ82" i="6"/>
  <c r="AI82" i="6"/>
  <c r="AH82" i="6"/>
  <c r="AG82" i="6"/>
  <c r="AF82" i="6"/>
  <c r="AE82" i="6"/>
  <c r="AD82" i="6"/>
  <c r="AC82" i="6"/>
  <c r="AB82" i="6"/>
  <c r="AA82" i="6"/>
  <c r="Z82" i="6"/>
  <c r="Y82" i="6"/>
  <c r="X82" i="6"/>
  <c r="AV82" i="6" s="1"/>
  <c r="W82" i="6"/>
  <c r="V82" i="6"/>
  <c r="U82" i="6"/>
  <c r="T82" i="6"/>
  <c r="S82" i="6"/>
  <c r="R82" i="6"/>
  <c r="AW81" i="6"/>
  <c r="AX81" i="6" s="1"/>
  <c r="AV81" i="6"/>
  <c r="E81" i="6"/>
  <c r="V81" i="9" s="1"/>
  <c r="AW80" i="6"/>
  <c r="AV80" i="6"/>
  <c r="AX80" i="6" s="1"/>
  <c r="E80" i="6"/>
  <c r="AW79" i="6"/>
  <c r="AU79" i="6"/>
  <c r="AT79" i="6"/>
  <c r="AS79" i="6"/>
  <c r="AR79" i="6"/>
  <c r="AQ79" i="6"/>
  <c r="AP79" i="6"/>
  <c r="AO79" i="6"/>
  <c r="AN79" i="6"/>
  <c r="AM79" i="6"/>
  <c r="AL79" i="6"/>
  <c r="AK79" i="6"/>
  <c r="AJ79" i="6"/>
  <c r="AI79" i="6"/>
  <c r="AH79" i="6"/>
  <c r="AG79" i="6"/>
  <c r="AF79" i="6"/>
  <c r="AE79" i="6"/>
  <c r="AD79" i="6"/>
  <c r="AC79" i="6"/>
  <c r="AB79" i="6"/>
  <c r="AA79" i="6"/>
  <c r="Z79" i="6"/>
  <c r="Y79" i="6"/>
  <c r="X79" i="6"/>
  <c r="W79" i="6"/>
  <c r="V79" i="6"/>
  <c r="U79" i="6"/>
  <c r="T79" i="6"/>
  <c r="S79" i="6"/>
  <c r="R79" i="6"/>
  <c r="AV79" i="6" s="1"/>
  <c r="AX79" i="6" s="1"/>
  <c r="AX78" i="6"/>
  <c r="AW78" i="6"/>
  <c r="AV78" i="6"/>
  <c r="E78" i="6"/>
  <c r="V78" i="9" s="1"/>
  <c r="AW77" i="6"/>
  <c r="AV77" i="6"/>
  <c r="AX77" i="6" s="1"/>
  <c r="E77" i="6"/>
  <c r="V77" i="9" s="1"/>
  <c r="AX76" i="6"/>
  <c r="AW76" i="6"/>
  <c r="AV76" i="6"/>
  <c r="E76" i="6"/>
  <c r="V76" i="9" s="1"/>
  <c r="AU75" i="6"/>
  <c r="AT75" i="6"/>
  <c r="AS75" i="6"/>
  <c r="AR75" i="6"/>
  <c r="AQ75" i="6"/>
  <c r="AP75" i="6"/>
  <c r="AO75" i="6"/>
  <c r="AN75" i="6"/>
  <c r="AM75" i="6"/>
  <c r="AL75" i="6"/>
  <c r="AK75" i="6"/>
  <c r="AJ75" i="6"/>
  <c r="AI75" i="6"/>
  <c r="AH75" i="6"/>
  <c r="AG75" i="6"/>
  <c r="AF75" i="6"/>
  <c r="AE75" i="6"/>
  <c r="AD75" i="6"/>
  <c r="AC75" i="6"/>
  <c r="AB75" i="6"/>
  <c r="AA75" i="6"/>
  <c r="Z75" i="6"/>
  <c r="Y75" i="6"/>
  <c r="X75" i="6"/>
  <c r="W75" i="6"/>
  <c r="V75" i="6"/>
  <c r="U75" i="6"/>
  <c r="T75" i="6"/>
  <c r="S75" i="6"/>
  <c r="R75" i="6"/>
  <c r="AW74" i="6"/>
  <c r="AV74" i="6"/>
  <c r="AX74" i="6" s="1"/>
  <c r="E74" i="6"/>
  <c r="V74" i="9" s="1"/>
  <c r="AW73" i="6"/>
  <c r="AX73" i="6" s="1"/>
  <c r="AV73" i="6"/>
  <c r="E73" i="6"/>
  <c r="V73" i="9" s="1"/>
  <c r="AW72" i="6"/>
  <c r="AV72" i="6"/>
  <c r="AX72" i="6" s="1"/>
  <c r="E72" i="6"/>
  <c r="V72" i="9" s="1"/>
  <c r="AW71" i="6"/>
  <c r="AX71" i="6" s="1"/>
  <c r="AV71" i="6"/>
  <c r="E71" i="6"/>
  <c r="AU70" i="6"/>
  <c r="AT70" i="6"/>
  <c r="AS70" i="6"/>
  <c r="AR70" i="6"/>
  <c r="AQ70" i="6"/>
  <c r="AP70" i="6"/>
  <c r="AO70" i="6"/>
  <c r="AN70" i="6"/>
  <c r="AM70" i="6"/>
  <c r="AL70" i="6"/>
  <c r="AK70" i="6"/>
  <c r="AJ70" i="6"/>
  <c r="AI70" i="6"/>
  <c r="AH70" i="6"/>
  <c r="AG70" i="6"/>
  <c r="AF70" i="6"/>
  <c r="AE70" i="6"/>
  <c r="AD70" i="6"/>
  <c r="AC70" i="6"/>
  <c r="AB70" i="6"/>
  <c r="AA70" i="6"/>
  <c r="Z70" i="6"/>
  <c r="Y70" i="6"/>
  <c r="X70" i="6"/>
  <c r="W70" i="6"/>
  <c r="V70" i="6"/>
  <c r="U70" i="6"/>
  <c r="T70" i="6"/>
  <c r="S70" i="6"/>
  <c r="R70" i="6"/>
  <c r="AW69" i="6"/>
  <c r="AV69" i="6"/>
  <c r="AX69" i="6" s="1"/>
  <c r="E69" i="6"/>
  <c r="V69" i="9" s="1"/>
  <c r="AX68" i="6"/>
  <c r="AW68" i="6"/>
  <c r="AV68" i="6"/>
  <c r="E68" i="6"/>
  <c r="V68" i="9" s="1"/>
  <c r="AW67" i="6"/>
  <c r="AV67" i="6"/>
  <c r="AX67" i="6" s="1"/>
  <c r="E67" i="6"/>
  <c r="V67" i="9" s="1"/>
  <c r="AX66" i="6"/>
  <c r="AW66" i="6"/>
  <c r="AV66" i="6"/>
  <c r="E66" i="6"/>
  <c r="V66" i="9" s="1"/>
  <c r="AW65" i="6"/>
  <c r="AV65" i="6"/>
  <c r="AX65" i="6" s="1"/>
  <c r="E65" i="6"/>
  <c r="V65" i="9" s="1"/>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AW63" i="6"/>
  <c r="AX63" i="6" s="1"/>
  <c r="AV63" i="6"/>
  <c r="E63" i="6"/>
  <c r="V63" i="9" s="1"/>
  <c r="AW62" i="6"/>
  <c r="AV62" i="6"/>
  <c r="E62" i="6"/>
  <c r="AU61" i="6"/>
  <c r="AT61" i="6"/>
  <c r="AS61" i="6"/>
  <c r="AR61" i="6"/>
  <c r="AQ61" i="6"/>
  <c r="AP61" i="6"/>
  <c r="AO61" i="6"/>
  <c r="AN61" i="6"/>
  <c r="AM61" i="6"/>
  <c r="AL61" i="6"/>
  <c r="AK61" i="6"/>
  <c r="AJ61" i="6"/>
  <c r="AI61" i="6"/>
  <c r="AH61" i="6"/>
  <c r="AG61" i="6"/>
  <c r="AF61" i="6"/>
  <c r="AE61" i="6"/>
  <c r="AD61" i="6"/>
  <c r="AC61" i="6"/>
  <c r="AB61" i="6"/>
  <c r="AA61" i="6"/>
  <c r="Z61" i="6"/>
  <c r="Y61" i="6"/>
  <c r="X61" i="6"/>
  <c r="W61" i="6"/>
  <c r="V61" i="6"/>
  <c r="U61" i="6"/>
  <c r="T61" i="6"/>
  <c r="S61" i="6"/>
  <c r="R61" i="6"/>
  <c r="AW61" i="6" s="1"/>
  <c r="AX60" i="6"/>
  <c r="AW60" i="6"/>
  <c r="AV60" i="6"/>
  <c r="E60" i="6"/>
  <c r="V60" i="9" s="1"/>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R59" i="6"/>
  <c r="AW58" i="6"/>
  <c r="AX58" i="6" s="1"/>
  <c r="AV58" i="6"/>
  <c r="E58" i="6"/>
  <c r="V58" i="9" s="1"/>
  <c r="AW57" i="6"/>
  <c r="AV57" i="6"/>
  <c r="AX57" i="6" s="1"/>
  <c r="E57" i="6"/>
  <c r="V57" i="9" s="1"/>
  <c r="AW56" i="6"/>
  <c r="AX56" i="6" s="1"/>
  <c r="AV56" i="6"/>
  <c r="E56" i="6"/>
  <c r="AW55" i="6"/>
  <c r="AV55" i="6"/>
  <c r="AX55" i="6" s="1"/>
  <c r="E55" i="6"/>
  <c r="V56" i="9" s="1"/>
  <c r="AW54" i="6"/>
  <c r="AX54" i="6" s="1"/>
  <c r="AV54" i="6"/>
  <c r="E54" i="6"/>
  <c r="V55" i="9" s="1"/>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AW53" i="6" s="1"/>
  <c r="AW52" i="6"/>
  <c r="AV52" i="6"/>
  <c r="AX52" i="6" s="1"/>
  <c r="E52" i="6"/>
  <c r="V53" i="9" s="1"/>
  <c r="AX51" i="6"/>
  <c r="AW51" i="6"/>
  <c r="AV51" i="6"/>
  <c r="E51" i="6"/>
  <c r="V52" i="9" s="1"/>
  <c r="AW50" i="6"/>
  <c r="AV50" i="6"/>
  <c r="AX50" i="6" s="1"/>
  <c r="AW49" i="6"/>
  <c r="AX49" i="6" s="1"/>
  <c r="AV49" i="6"/>
  <c r="E49" i="6"/>
  <c r="V50" i="9" s="1"/>
  <c r="AW48" i="6"/>
  <c r="AV48" i="6"/>
  <c r="AX48" i="6" s="1"/>
  <c r="AX47" i="6"/>
  <c r="AW47" i="6"/>
  <c r="AV47" i="6"/>
  <c r="E47" i="6"/>
  <c r="V49" i="9" s="1"/>
  <c r="AX46" i="6"/>
  <c r="AW46" i="6"/>
  <c r="AV46" i="6"/>
  <c r="E46" i="6"/>
  <c r="V48" i="9" s="1"/>
  <c r="AU45" i="6"/>
  <c r="AT45" i="6"/>
  <c r="AS45" i="6"/>
  <c r="AR45" i="6"/>
  <c r="AQ45" i="6"/>
  <c r="AP45" i="6"/>
  <c r="AP97" i="6" s="1"/>
  <c r="AO45" i="6"/>
  <c r="AN45" i="6"/>
  <c r="AM45" i="6"/>
  <c r="AL45" i="6"/>
  <c r="AK45" i="6"/>
  <c r="AJ45" i="6"/>
  <c r="AI45" i="6"/>
  <c r="AH45" i="6"/>
  <c r="AG45" i="6"/>
  <c r="AF45" i="6"/>
  <c r="AE45" i="6"/>
  <c r="AD45" i="6"/>
  <c r="AC45" i="6"/>
  <c r="AB45" i="6"/>
  <c r="AA45" i="6"/>
  <c r="Z45" i="6"/>
  <c r="Y45" i="6"/>
  <c r="X45" i="6"/>
  <c r="W45" i="6"/>
  <c r="V45" i="6"/>
  <c r="U45" i="6"/>
  <c r="T45" i="6"/>
  <c r="S45" i="6"/>
  <c r="R45" i="6"/>
  <c r="AW44" i="6"/>
  <c r="AV44" i="6"/>
  <c r="AX44" i="6" s="1"/>
  <c r="E44" i="6"/>
  <c r="V46" i="9" s="1"/>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AW42" i="6"/>
  <c r="AV42" i="6"/>
  <c r="AX42" i="6" s="1"/>
  <c r="E42" i="6"/>
  <c r="V44" i="9" s="1"/>
  <c r="AX41" i="6"/>
  <c r="AW41" i="6"/>
  <c r="AV41" i="6"/>
  <c r="E41" i="6"/>
  <c r="V43" i="9" s="1"/>
  <c r="AW40" i="6"/>
  <c r="AV40" i="6"/>
  <c r="AX40" i="6" s="1"/>
  <c r="E40" i="6"/>
  <c r="V42" i="9" s="1"/>
  <c r="AX39" i="6"/>
  <c r="AW39" i="6"/>
  <c r="AV39" i="6"/>
  <c r="E39" i="6"/>
  <c r="V41" i="9" s="1"/>
  <c r="AW38" i="6"/>
  <c r="AV38" i="6"/>
  <c r="AX38" i="6" s="1"/>
  <c r="E38" i="6"/>
  <c r="V40" i="9" s="1"/>
  <c r="AX37" i="6"/>
  <c r="AW37" i="6"/>
  <c r="AV37" i="6"/>
  <c r="E37" i="6"/>
  <c r="V39" i="9" s="1"/>
  <c r="AW36" i="6"/>
  <c r="AV36" i="6"/>
  <c r="AX36" i="6" s="1"/>
  <c r="E36" i="6"/>
  <c r="V38" i="9" s="1"/>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AW34" i="6"/>
  <c r="AX34" i="6" s="1"/>
  <c r="AV34" i="6"/>
  <c r="E34" i="6"/>
  <c r="V36" i="9" s="1"/>
  <c r="AW33" i="6"/>
  <c r="AV33" i="6"/>
  <c r="E33" i="6"/>
  <c r="AW32" i="6"/>
  <c r="AV32" i="6"/>
  <c r="AX32" i="6" s="1"/>
  <c r="E32" i="6"/>
  <c r="V34" i="9" s="1"/>
  <c r="AU31" i="6"/>
  <c r="AT31" i="6"/>
  <c r="AS31" i="6"/>
  <c r="AR31" i="6"/>
  <c r="AQ31" i="6"/>
  <c r="AP31" i="6"/>
  <c r="AO31" i="6"/>
  <c r="AN31" i="6"/>
  <c r="AM31" i="6"/>
  <c r="AL31" i="6"/>
  <c r="AK31" i="6"/>
  <c r="AJ31" i="6"/>
  <c r="AI31" i="6"/>
  <c r="AH31" i="6"/>
  <c r="AG31" i="6"/>
  <c r="AF31" i="6"/>
  <c r="AE31" i="6"/>
  <c r="AD31" i="6"/>
  <c r="AC31" i="6"/>
  <c r="AB31" i="6"/>
  <c r="AA31" i="6"/>
  <c r="Z31" i="6"/>
  <c r="Y31" i="6"/>
  <c r="AW31" i="6" s="1"/>
  <c r="X31" i="6"/>
  <c r="W31" i="6"/>
  <c r="V31" i="6"/>
  <c r="U31" i="6"/>
  <c r="T31" i="6"/>
  <c r="S31" i="6"/>
  <c r="R31" i="6"/>
  <c r="AX30" i="6"/>
  <c r="AW30" i="6"/>
  <c r="AV30" i="6"/>
  <c r="E30" i="6"/>
  <c r="V32" i="9" s="1"/>
  <c r="AW29" i="6"/>
  <c r="AX29" i="6" s="1"/>
  <c r="AV29" i="6"/>
  <c r="E29" i="6"/>
  <c r="V31" i="9" s="1"/>
  <c r="AX28" i="6"/>
  <c r="AW28" i="6"/>
  <c r="AV28" i="6"/>
  <c r="E28" i="6"/>
  <c r="V30" i="9" s="1"/>
  <c r="AW27" i="6"/>
  <c r="AV27" i="6"/>
  <c r="AX27" i="6" s="1"/>
  <c r="E27" i="6"/>
  <c r="V29" i="9" s="1"/>
  <c r="AX26" i="6"/>
  <c r="AW26" i="6"/>
  <c r="AV26" i="6"/>
  <c r="E26" i="6"/>
  <c r="V28" i="9" s="1"/>
  <c r="AW25" i="6"/>
  <c r="AV25" i="6"/>
  <c r="AX25" i="6" s="1"/>
  <c r="E25" i="6"/>
  <c r="V27" i="9" s="1"/>
  <c r="AX24" i="6"/>
  <c r="AW24" i="6"/>
  <c r="AV24" i="6"/>
  <c r="E24" i="6"/>
  <c r="V26" i="9" s="1"/>
  <c r="AW23" i="6"/>
  <c r="AV23" i="6"/>
  <c r="AX23" i="6" s="1"/>
  <c r="E23" i="6"/>
  <c r="V25" i="9" s="1"/>
  <c r="AX22" i="6"/>
  <c r="AW22" i="6"/>
  <c r="AV22" i="6"/>
  <c r="E22" i="6"/>
  <c r="V24" i="9" s="1"/>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AW21" i="6" s="1"/>
  <c r="AW20" i="6"/>
  <c r="AV20" i="6"/>
  <c r="AX20" i="6" s="1"/>
  <c r="E20" i="6"/>
  <c r="V21" i="9" s="1"/>
  <c r="AW19" i="6"/>
  <c r="AV19" i="6"/>
  <c r="AX19" i="6" s="1"/>
  <c r="E19" i="6"/>
  <c r="V20" i="9" s="1"/>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AW17" i="6"/>
  <c r="AV17" i="6"/>
  <c r="AX17" i="6" s="1"/>
  <c r="H17" i="6"/>
  <c r="I17" i="6" s="1"/>
  <c r="E17" i="6"/>
  <c r="V18" i="9" s="1"/>
  <c r="AW16" i="6"/>
  <c r="AV16" i="6"/>
  <c r="AX16" i="6" s="1"/>
  <c r="E16" i="6"/>
  <c r="V17" i="9" s="1"/>
  <c r="AX15" i="6"/>
  <c r="AW15" i="6"/>
  <c r="AV15" i="6"/>
  <c r="E15" i="6"/>
  <c r="V16" i="9" s="1"/>
  <c r="AW14" i="6"/>
  <c r="AV14" i="6"/>
  <c r="AX14" i="6" s="1"/>
  <c r="H14" i="6"/>
  <c r="I14" i="6" s="1"/>
  <c r="E14" i="6"/>
  <c r="V15" i="9" s="1"/>
  <c r="AX13" i="6"/>
  <c r="AW13" i="6"/>
  <c r="AV13" i="6"/>
  <c r="E13" i="6"/>
  <c r="V14" i="9" s="1"/>
  <c r="AW12" i="6"/>
  <c r="AV12" i="6"/>
  <c r="AX12" i="6" s="1"/>
  <c r="E12" i="6"/>
  <c r="V13" i="9" s="1"/>
  <c r="AX11" i="6"/>
  <c r="AW11" i="6"/>
  <c r="AV11" i="6"/>
  <c r="E11" i="6"/>
  <c r="V12" i="9" s="1"/>
  <c r="AU10" i="6"/>
  <c r="AT10" i="6"/>
  <c r="AS10" i="6"/>
  <c r="AR10" i="6"/>
  <c r="AQ10" i="6"/>
  <c r="AP10" i="6"/>
  <c r="AO10" i="6"/>
  <c r="AN10" i="6"/>
  <c r="AM10" i="6"/>
  <c r="AL10" i="6"/>
  <c r="AK10" i="6"/>
  <c r="AJ10" i="6"/>
  <c r="AI10" i="6"/>
  <c r="AH10" i="6"/>
  <c r="AG10" i="6"/>
  <c r="AF10" i="6"/>
  <c r="AE10" i="6"/>
  <c r="AD10" i="6"/>
  <c r="AC10" i="6"/>
  <c r="AB10" i="6"/>
  <c r="AA10" i="6"/>
  <c r="Z10" i="6"/>
  <c r="Y10" i="6"/>
  <c r="X10" i="6"/>
  <c r="AV10" i="6" s="1"/>
  <c r="W10" i="6"/>
  <c r="V10" i="6"/>
  <c r="U10" i="6"/>
  <c r="T10" i="6"/>
  <c r="S10" i="6"/>
  <c r="R10" i="6"/>
  <c r="AW9" i="6"/>
  <c r="AV9" i="6"/>
  <c r="E9" i="6"/>
  <c r="V10" i="9" s="1"/>
  <c r="AX8" i="6"/>
  <c r="AW8" i="6"/>
  <c r="AV8" i="6"/>
  <c r="E8" i="6"/>
  <c r="V9" i="9" s="1"/>
  <c r="AW7" i="6"/>
  <c r="AU7" i="6"/>
  <c r="AU97" i="6" s="1"/>
  <c r="AT7" i="6"/>
  <c r="AT97" i="6" s="1"/>
  <c r="AS7" i="6"/>
  <c r="AS97" i="6" s="1"/>
  <c r="AR7" i="6"/>
  <c r="AQ7" i="6"/>
  <c r="AQ97" i="6" s="1"/>
  <c r="AP7" i="6"/>
  <c r="AO7" i="6"/>
  <c r="AO97" i="6" s="1"/>
  <c r="AO98" i="6" s="1"/>
  <c r="AN7" i="6"/>
  <c r="AM7" i="6"/>
  <c r="AM97" i="6" s="1"/>
  <c r="AL7" i="6"/>
  <c r="AL97" i="6" s="1"/>
  <c r="AK7" i="6"/>
  <c r="AK97" i="6" s="1"/>
  <c r="AJ7" i="6"/>
  <c r="AI7" i="6"/>
  <c r="AI97" i="6" s="1"/>
  <c r="AH7" i="6"/>
  <c r="AG7" i="6"/>
  <c r="AG97" i="6" s="1"/>
  <c r="AF7" i="6"/>
  <c r="AE7" i="6"/>
  <c r="AE97" i="6" s="1"/>
  <c r="AD7" i="6"/>
  <c r="AD97" i="6" s="1"/>
  <c r="AC7" i="6"/>
  <c r="AC97" i="6" s="1"/>
  <c r="AB7" i="6"/>
  <c r="AA7" i="6"/>
  <c r="AA97" i="6" s="1"/>
  <c r="Z7" i="6"/>
  <c r="Y7" i="6"/>
  <c r="Y97" i="6" s="1"/>
  <c r="X7" i="6"/>
  <c r="W7" i="6"/>
  <c r="W97" i="6" s="1"/>
  <c r="V7" i="6"/>
  <c r="V97" i="6" s="1"/>
  <c r="U7" i="6"/>
  <c r="U97" i="6" s="1"/>
  <c r="T7" i="6"/>
  <c r="S7" i="6"/>
  <c r="S97" i="6" s="1"/>
  <c r="R7" i="6"/>
  <c r="AV7" i="6" s="1"/>
  <c r="AZ3" i="6"/>
  <c r="AZ2" i="6"/>
  <c r="B72" i="4"/>
  <c r="B71" i="4"/>
  <c r="B70" i="4"/>
  <c r="B69" i="4"/>
  <c r="B68" i="4"/>
  <c r="B67" i="4"/>
  <c r="B66" i="4"/>
  <c r="B65" i="4"/>
  <c r="AU64" i="4"/>
  <c r="B64" i="4"/>
  <c r="U63" i="4"/>
  <c r="B63" i="4"/>
  <c r="B62" i="4"/>
  <c r="W61" i="4"/>
  <c r="B61" i="4"/>
  <c r="AE60" i="4"/>
  <c r="B60" i="4"/>
  <c r="AL59" i="4"/>
  <c r="B59" i="4"/>
  <c r="AT58" i="4"/>
  <c r="U58" i="4"/>
  <c r="B58" i="4"/>
  <c r="AK57" i="4"/>
  <c r="S57" i="4"/>
  <c r="B57" i="4"/>
  <c r="AI56" i="4"/>
  <c r="B56" i="4"/>
  <c r="Z55" i="4"/>
  <c r="B55" i="4"/>
  <c r="AP54" i="4"/>
  <c r="Z54" i="4"/>
  <c r="B54" i="4"/>
  <c r="AT53" i="4"/>
  <c r="AD53" i="4"/>
  <c r="B53" i="4"/>
  <c r="AG52" i="4"/>
  <c r="B52" i="4"/>
  <c r="AK51" i="4"/>
  <c r="U51" i="4"/>
  <c r="B51" i="4"/>
  <c r="AN50" i="4"/>
  <c r="B50" i="4"/>
  <c r="AT49" i="4"/>
  <c r="U49" i="4"/>
  <c r="B49" i="4"/>
  <c r="AR48" i="4"/>
  <c r="AH48" i="4"/>
  <c r="V48" i="4"/>
  <c r="B48"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T47" i="4"/>
  <c r="S47" i="4"/>
  <c r="R47"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R39" i="4"/>
  <c r="S39" i="4" s="1"/>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T38" i="4"/>
  <c r="AV38" i="4" s="1"/>
  <c r="S38" i="4"/>
  <c r="R38" i="4"/>
  <c r="AV36" i="4"/>
  <c r="D10" i="11" s="1"/>
  <c r="X10" i="11" s="1"/>
  <c r="AV35" i="4"/>
  <c r="AV34" i="4"/>
  <c r="AU25" i="4"/>
  <c r="AU66" i="4" s="1"/>
  <c r="AT25" i="4"/>
  <c r="AT66" i="4" s="1"/>
  <c r="AS25" i="4"/>
  <c r="AS66" i="4" s="1"/>
  <c r="AR25" i="4"/>
  <c r="AR66" i="4" s="1"/>
  <c r="AQ25" i="4"/>
  <c r="AQ66" i="4" s="1"/>
  <c r="AP25" i="4"/>
  <c r="AP66" i="4" s="1"/>
  <c r="AO25" i="4"/>
  <c r="AO66" i="4" s="1"/>
  <c r="AN25" i="4"/>
  <c r="AN66" i="4" s="1"/>
  <c r="AM25" i="4"/>
  <c r="AM66" i="4" s="1"/>
  <c r="AL25" i="4"/>
  <c r="AL66" i="4" s="1"/>
  <c r="AK25" i="4"/>
  <c r="AK66" i="4" s="1"/>
  <c r="AJ25" i="4"/>
  <c r="AJ66" i="4" s="1"/>
  <c r="AI25" i="4"/>
  <c r="AI66" i="4" s="1"/>
  <c r="AH25" i="4"/>
  <c r="AH66" i="4" s="1"/>
  <c r="AG25" i="4"/>
  <c r="AG66" i="4" s="1"/>
  <c r="AF25" i="4"/>
  <c r="AF66" i="4" s="1"/>
  <c r="AE25" i="4"/>
  <c r="AE66" i="4" s="1"/>
  <c r="AD25" i="4"/>
  <c r="AD66" i="4" s="1"/>
  <c r="AC25" i="4"/>
  <c r="AC66" i="4" s="1"/>
  <c r="AB25" i="4"/>
  <c r="AB66" i="4" s="1"/>
  <c r="AA25" i="4"/>
  <c r="AA66" i="4" s="1"/>
  <c r="Z25" i="4"/>
  <c r="Z66" i="4" s="1"/>
  <c r="Y25" i="4"/>
  <c r="Y66" i="4" s="1"/>
  <c r="X25" i="4"/>
  <c r="X66" i="4" s="1"/>
  <c r="W25" i="4"/>
  <c r="W66" i="4" s="1"/>
  <c r="V25" i="4"/>
  <c r="V66" i="4" s="1"/>
  <c r="U25" i="4"/>
  <c r="U66" i="4" s="1"/>
  <c r="T25" i="4"/>
  <c r="T66" i="4" s="1"/>
  <c r="S25" i="4"/>
  <c r="S66" i="4" s="1"/>
  <c r="R25" i="4"/>
  <c r="AU24" i="4"/>
  <c r="AU65" i="4" s="1"/>
  <c r="AT24" i="4"/>
  <c r="AT65" i="4" s="1"/>
  <c r="AS24" i="4"/>
  <c r="AS65" i="4" s="1"/>
  <c r="AR24" i="4"/>
  <c r="AR65" i="4" s="1"/>
  <c r="AQ24" i="4"/>
  <c r="AQ65" i="4" s="1"/>
  <c r="AP24" i="4"/>
  <c r="AP65" i="4" s="1"/>
  <c r="AO24" i="4"/>
  <c r="AO65" i="4" s="1"/>
  <c r="AN24" i="4"/>
  <c r="AN65" i="4" s="1"/>
  <c r="AM24" i="4"/>
  <c r="AM65" i="4" s="1"/>
  <c r="AL24" i="4"/>
  <c r="AL65" i="4" s="1"/>
  <c r="AK24" i="4"/>
  <c r="AK65" i="4" s="1"/>
  <c r="AJ24" i="4"/>
  <c r="AJ65" i="4" s="1"/>
  <c r="AI24" i="4"/>
  <c r="AI65" i="4" s="1"/>
  <c r="AH24" i="4"/>
  <c r="AH65" i="4" s="1"/>
  <c r="AG24" i="4"/>
  <c r="AG65" i="4" s="1"/>
  <c r="AF24" i="4"/>
  <c r="AF65" i="4" s="1"/>
  <c r="AE24" i="4"/>
  <c r="AE65" i="4" s="1"/>
  <c r="AD24" i="4"/>
  <c r="AD65" i="4" s="1"/>
  <c r="AC24" i="4"/>
  <c r="AC65" i="4" s="1"/>
  <c r="AB24" i="4"/>
  <c r="AB65" i="4" s="1"/>
  <c r="AA24" i="4"/>
  <c r="AA65" i="4" s="1"/>
  <c r="Z24" i="4"/>
  <c r="Z65" i="4" s="1"/>
  <c r="Y24" i="4"/>
  <c r="Y65" i="4" s="1"/>
  <c r="X24" i="4"/>
  <c r="X65" i="4" s="1"/>
  <c r="W24" i="4"/>
  <c r="W65" i="4" s="1"/>
  <c r="V24" i="4"/>
  <c r="V65" i="4" s="1"/>
  <c r="U24" i="4"/>
  <c r="U65" i="4" s="1"/>
  <c r="T24" i="4"/>
  <c r="T65" i="4" s="1"/>
  <c r="S24" i="4"/>
  <c r="S65" i="4" s="1"/>
  <c r="R24" i="4"/>
  <c r="R65" i="4" s="1"/>
  <c r="AU23" i="4"/>
  <c r="AT23" i="4"/>
  <c r="AT64" i="4" s="1"/>
  <c r="AS23" i="4"/>
  <c r="AS64" i="4" s="1"/>
  <c r="AR23" i="4"/>
  <c r="AR64" i="4" s="1"/>
  <c r="AQ23" i="4"/>
  <c r="AQ64" i="4" s="1"/>
  <c r="AP23" i="4"/>
  <c r="AP64" i="4" s="1"/>
  <c r="AO23" i="4"/>
  <c r="AO64" i="4" s="1"/>
  <c r="AN23" i="4"/>
  <c r="AN64" i="4" s="1"/>
  <c r="AM23" i="4"/>
  <c r="AM64" i="4" s="1"/>
  <c r="AL23" i="4"/>
  <c r="AL64" i="4" s="1"/>
  <c r="AK23" i="4"/>
  <c r="AK64" i="4" s="1"/>
  <c r="AJ23" i="4"/>
  <c r="AJ64" i="4" s="1"/>
  <c r="AI23" i="4"/>
  <c r="AI64" i="4" s="1"/>
  <c r="AH23" i="4"/>
  <c r="AH64" i="4" s="1"/>
  <c r="AG23" i="4"/>
  <c r="AG64" i="4" s="1"/>
  <c r="AF23" i="4"/>
  <c r="AF64" i="4" s="1"/>
  <c r="AE23" i="4"/>
  <c r="AE64" i="4" s="1"/>
  <c r="AD23" i="4"/>
  <c r="AD64" i="4" s="1"/>
  <c r="AC23" i="4"/>
  <c r="AC64" i="4" s="1"/>
  <c r="AB23" i="4"/>
  <c r="AB64" i="4" s="1"/>
  <c r="AA23" i="4"/>
  <c r="AA64" i="4" s="1"/>
  <c r="Z23" i="4"/>
  <c r="Z64" i="4" s="1"/>
  <c r="Y23" i="4"/>
  <c r="Y64" i="4" s="1"/>
  <c r="X23" i="4"/>
  <c r="X64" i="4" s="1"/>
  <c r="W23" i="4"/>
  <c r="W64" i="4" s="1"/>
  <c r="V23" i="4"/>
  <c r="V64" i="4" s="1"/>
  <c r="U23" i="4"/>
  <c r="U64" i="4" s="1"/>
  <c r="T23" i="4"/>
  <c r="T64" i="4" s="1"/>
  <c r="S23" i="4"/>
  <c r="S64" i="4" s="1"/>
  <c r="R23" i="4"/>
  <c r="R64" i="4" s="1"/>
  <c r="AU22" i="4"/>
  <c r="AU63" i="4" s="1"/>
  <c r="AT22" i="4"/>
  <c r="AT63" i="4" s="1"/>
  <c r="AS22" i="4"/>
  <c r="AS63" i="4" s="1"/>
  <c r="AR22" i="4"/>
  <c r="AR63" i="4" s="1"/>
  <c r="AQ22" i="4"/>
  <c r="AQ63" i="4" s="1"/>
  <c r="AP22" i="4"/>
  <c r="AP63" i="4" s="1"/>
  <c r="AO22" i="4"/>
  <c r="AO63" i="4" s="1"/>
  <c r="AN22" i="4"/>
  <c r="AN63" i="4" s="1"/>
  <c r="AM22" i="4"/>
  <c r="AM63" i="4" s="1"/>
  <c r="AL22" i="4"/>
  <c r="AL63" i="4" s="1"/>
  <c r="AK22" i="4"/>
  <c r="AK63" i="4" s="1"/>
  <c r="AJ22" i="4"/>
  <c r="AJ63" i="4" s="1"/>
  <c r="AI22" i="4"/>
  <c r="AI63" i="4" s="1"/>
  <c r="AH22" i="4"/>
  <c r="AH63" i="4" s="1"/>
  <c r="AG22" i="4"/>
  <c r="AG63" i="4" s="1"/>
  <c r="AF22" i="4"/>
  <c r="AF63" i="4" s="1"/>
  <c r="AE22" i="4"/>
  <c r="AE63" i="4" s="1"/>
  <c r="AD22" i="4"/>
  <c r="AD63" i="4" s="1"/>
  <c r="AC22" i="4"/>
  <c r="AC63" i="4" s="1"/>
  <c r="AB22" i="4"/>
  <c r="AB63" i="4" s="1"/>
  <c r="AA22" i="4"/>
  <c r="AA63" i="4" s="1"/>
  <c r="Z22" i="4"/>
  <c r="Z63" i="4" s="1"/>
  <c r="Y22" i="4"/>
  <c r="Y63" i="4" s="1"/>
  <c r="X22" i="4"/>
  <c r="X63" i="4" s="1"/>
  <c r="W22" i="4"/>
  <c r="W63" i="4" s="1"/>
  <c r="V22" i="4"/>
  <c r="V63" i="4" s="1"/>
  <c r="U22" i="4"/>
  <c r="T22" i="4"/>
  <c r="T63" i="4" s="1"/>
  <c r="S22" i="4"/>
  <c r="S63" i="4" s="1"/>
  <c r="R22" i="4"/>
  <c r="R63" i="4" s="1"/>
  <c r="AU21" i="4"/>
  <c r="AU62" i="4" s="1"/>
  <c r="AT21" i="4"/>
  <c r="AT62" i="4" s="1"/>
  <c r="AS21" i="4"/>
  <c r="AS62" i="4" s="1"/>
  <c r="AR21" i="4"/>
  <c r="AR62" i="4" s="1"/>
  <c r="AQ21" i="4"/>
  <c r="AQ62" i="4" s="1"/>
  <c r="AP21" i="4"/>
  <c r="AP62" i="4" s="1"/>
  <c r="AO21" i="4"/>
  <c r="AO62" i="4" s="1"/>
  <c r="AN21" i="4"/>
  <c r="AN62" i="4" s="1"/>
  <c r="AM21" i="4"/>
  <c r="AM62" i="4" s="1"/>
  <c r="AL21" i="4"/>
  <c r="AL62" i="4" s="1"/>
  <c r="AK21" i="4"/>
  <c r="AK62" i="4" s="1"/>
  <c r="AJ21" i="4"/>
  <c r="AJ62" i="4" s="1"/>
  <c r="AI21" i="4"/>
  <c r="AI62" i="4" s="1"/>
  <c r="AH21" i="4"/>
  <c r="AH62" i="4" s="1"/>
  <c r="AG21" i="4"/>
  <c r="AG62" i="4" s="1"/>
  <c r="AF21" i="4"/>
  <c r="AF62" i="4" s="1"/>
  <c r="AE21" i="4"/>
  <c r="AE62" i="4" s="1"/>
  <c r="AD21" i="4"/>
  <c r="AD62" i="4" s="1"/>
  <c r="AC21" i="4"/>
  <c r="AC62" i="4" s="1"/>
  <c r="AB21" i="4"/>
  <c r="AB62" i="4" s="1"/>
  <c r="AA21" i="4"/>
  <c r="AA62" i="4" s="1"/>
  <c r="Z21" i="4"/>
  <c r="Z62" i="4" s="1"/>
  <c r="Y21" i="4"/>
  <c r="Y62" i="4" s="1"/>
  <c r="X21" i="4"/>
  <c r="X62" i="4" s="1"/>
  <c r="W21" i="4"/>
  <c r="W62" i="4" s="1"/>
  <c r="V21" i="4"/>
  <c r="V62" i="4" s="1"/>
  <c r="U21" i="4"/>
  <c r="U62" i="4" s="1"/>
  <c r="T21" i="4"/>
  <c r="T62" i="4" s="1"/>
  <c r="S21" i="4"/>
  <c r="S62" i="4" s="1"/>
  <c r="R21" i="4"/>
  <c r="R62" i="4" s="1"/>
  <c r="AU20" i="4"/>
  <c r="AU61" i="4" s="1"/>
  <c r="AT20" i="4"/>
  <c r="AT61" i="4" s="1"/>
  <c r="AS20" i="4"/>
  <c r="AS61" i="4" s="1"/>
  <c r="AR20" i="4"/>
  <c r="AR61" i="4" s="1"/>
  <c r="AQ20" i="4"/>
  <c r="AQ61" i="4" s="1"/>
  <c r="AP20" i="4"/>
  <c r="AP61" i="4" s="1"/>
  <c r="AO20" i="4"/>
  <c r="AO61" i="4" s="1"/>
  <c r="AN20" i="4"/>
  <c r="AN61" i="4" s="1"/>
  <c r="AM20" i="4"/>
  <c r="AM61" i="4" s="1"/>
  <c r="AL20" i="4"/>
  <c r="AL61" i="4" s="1"/>
  <c r="AK20" i="4"/>
  <c r="AK61" i="4" s="1"/>
  <c r="AJ20" i="4"/>
  <c r="AJ61" i="4" s="1"/>
  <c r="AI20" i="4"/>
  <c r="AI61" i="4" s="1"/>
  <c r="AH20" i="4"/>
  <c r="AH61" i="4" s="1"/>
  <c r="AG20" i="4"/>
  <c r="AG61" i="4" s="1"/>
  <c r="AF20" i="4"/>
  <c r="AF61" i="4" s="1"/>
  <c r="AE20" i="4"/>
  <c r="AE61" i="4" s="1"/>
  <c r="AD20" i="4"/>
  <c r="AD61" i="4" s="1"/>
  <c r="AC20" i="4"/>
  <c r="AC61" i="4" s="1"/>
  <c r="AB20" i="4"/>
  <c r="AB61" i="4" s="1"/>
  <c r="AA20" i="4"/>
  <c r="AA61" i="4" s="1"/>
  <c r="Z20" i="4"/>
  <c r="Z61" i="4" s="1"/>
  <c r="Y20" i="4"/>
  <c r="Y61" i="4" s="1"/>
  <c r="X20" i="4"/>
  <c r="X61" i="4" s="1"/>
  <c r="W20" i="4"/>
  <c r="V20" i="4"/>
  <c r="V61" i="4" s="1"/>
  <c r="U20" i="4"/>
  <c r="U61" i="4" s="1"/>
  <c r="T20" i="4"/>
  <c r="T61" i="4" s="1"/>
  <c r="S20" i="4"/>
  <c r="S61" i="4" s="1"/>
  <c r="R20" i="4"/>
  <c r="R61" i="4" s="1"/>
  <c r="AU19" i="4"/>
  <c r="AU60" i="4" s="1"/>
  <c r="AT19" i="4"/>
  <c r="AT60" i="4" s="1"/>
  <c r="AS19" i="4"/>
  <c r="AS60" i="4" s="1"/>
  <c r="AR19" i="4"/>
  <c r="AR60" i="4" s="1"/>
  <c r="AQ19" i="4"/>
  <c r="AQ60" i="4" s="1"/>
  <c r="AP19" i="4"/>
  <c r="AP60" i="4" s="1"/>
  <c r="AO19" i="4"/>
  <c r="AO60" i="4" s="1"/>
  <c r="AN19" i="4"/>
  <c r="AN60" i="4" s="1"/>
  <c r="AM19" i="4"/>
  <c r="AM60" i="4" s="1"/>
  <c r="AL19" i="4"/>
  <c r="AL60" i="4" s="1"/>
  <c r="AK19" i="4"/>
  <c r="AK60" i="4" s="1"/>
  <c r="AJ19" i="4"/>
  <c r="AJ60" i="4" s="1"/>
  <c r="AI19" i="4"/>
  <c r="AI60" i="4" s="1"/>
  <c r="AH19" i="4"/>
  <c r="AH60" i="4" s="1"/>
  <c r="AG19" i="4"/>
  <c r="AG60" i="4" s="1"/>
  <c r="AF19" i="4"/>
  <c r="AF60" i="4" s="1"/>
  <c r="AE19" i="4"/>
  <c r="AD19" i="4"/>
  <c r="AD60" i="4" s="1"/>
  <c r="AC19" i="4"/>
  <c r="AC60" i="4" s="1"/>
  <c r="AB19" i="4"/>
  <c r="AB60" i="4" s="1"/>
  <c r="AA19" i="4"/>
  <c r="AA60" i="4" s="1"/>
  <c r="Z19" i="4"/>
  <c r="Z60" i="4" s="1"/>
  <c r="Y19" i="4"/>
  <c r="Y60" i="4" s="1"/>
  <c r="X19" i="4"/>
  <c r="X60" i="4" s="1"/>
  <c r="W19" i="4"/>
  <c r="W60" i="4" s="1"/>
  <c r="V19" i="4"/>
  <c r="V60" i="4" s="1"/>
  <c r="U19" i="4"/>
  <c r="U60" i="4" s="1"/>
  <c r="T19" i="4"/>
  <c r="T60" i="4" s="1"/>
  <c r="S19" i="4"/>
  <c r="S60" i="4" s="1"/>
  <c r="R19" i="4"/>
  <c r="R60" i="4" s="1"/>
  <c r="AU18" i="4"/>
  <c r="AU59" i="4" s="1"/>
  <c r="AT18" i="4"/>
  <c r="AT59" i="4" s="1"/>
  <c r="AS18" i="4"/>
  <c r="AS59" i="4" s="1"/>
  <c r="AR18" i="4"/>
  <c r="AR59" i="4" s="1"/>
  <c r="AQ18" i="4"/>
  <c r="AQ59" i="4" s="1"/>
  <c r="AP18" i="4"/>
  <c r="AP59" i="4" s="1"/>
  <c r="AO18" i="4"/>
  <c r="AO59" i="4" s="1"/>
  <c r="AN18" i="4"/>
  <c r="AN59" i="4" s="1"/>
  <c r="AM18" i="4"/>
  <c r="AM59" i="4" s="1"/>
  <c r="AL18" i="4"/>
  <c r="AK18" i="4"/>
  <c r="AK59" i="4" s="1"/>
  <c r="AJ18" i="4"/>
  <c r="AJ59" i="4" s="1"/>
  <c r="AI18" i="4"/>
  <c r="AI59" i="4" s="1"/>
  <c r="AH18" i="4"/>
  <c r="AH59" i="4" s="1"/>
  <c r="AG18" i="4"/>
  <c r="AG59" i="4" s="1"/>
  <c r="AF18" i="4"/>
  <c r="AF59" i="4" s="1"/>
  <c r="AE18" i="4"/>
  <c r="AE59" i="4" s="1"/>
  <c r="AD18" i="4"/>
  <c r="AD59" i="4" s="1"/>
  <c r="AC18" i="4"/>
  <c r="AC59" i="4" s="1"/>
  <c r="AB18" i="4"/>
  <c r="AB59" i="4" s="1"/>
  <c r="AA18" i="4"/>
  <c r="AA59" i="4" s="1"/>
  <c r="Z18" i="4"/>
  <c r="Z59" i="4" s="1"/>
  <c r="Y18" i="4"/>
  <c r="Y59" i="4" s="1"/>
  <c r="X18" i="4"/>
  <c r="X59" i="4" s="1"/>
  <c r="W18" i="4"/>
  <c r="W59" i="4" s="1"/>
  <c r="V18" i="4"/>
  <c r="V59" i="4" s="1"/>
  <c r="U18" i="4"/>
  <c r="U59" i="4" s="1"/>
  <c r="T18" i="4"/>
  <c r="T59" i="4" s="1"/>
  <c r="S18" i="4"/>
  <c r="S59" i="4" s="1"/>
  <c r="R18" i="4"/>
  <c r="R59" i="4" s="1"/>
  <c r="AU17" i="4"/>
  <c r="AU58" i="4" s="1"/>
  <c r="AT17" i="4"/>
  <c r="AS17" i="4"/>
  <c r="AS58" i="4" s="1"/>
  <c r="AR17" i="4"/>
  <c r="AR58" i="4" s="1"/>
  <c r="AQ17" i="4"/>
  <c r="AQ58" i="4" s="1"/>
  <c r="AP17" i="4"/>
  <c r="AP58" i="4" s="1"/>
  <c r="AO17" i="4"/>
  <c r="AO58" i="4" s="1"/>
  <c r="AN17" i="4"/>
  <c r="AN58" i="4" s="1"/>
  <c r="AM17" i="4"/>
  <c r="AM58" i="4" s="1"/>
  <c r="AL17" i="4"/>
  <c r="AL58" i="4" s="1"/>
  <c r="AK17" i="4"/>
  <c r="AK58" i="4" s="1"/>
  <c r="AJ17" i="4"/>
  <c r="AJ58" i="4" s="1"/>
  <c r="AI17" i="4"/>
  <c r="AI58" i="4" s="1"/>
  <c r="AH17" i="4"/>
  <c r="AH58" i="4" s="1"/>
  <c r="AG17" i="4"/>
  <c r="AG58" i="4" s="1"/>
  <c r="AF17" i="4"/>
  <c r="AF58" i="4" s="1"/>
  <c r="AE17" i="4"/>
  <c r="AE58" i="4" s="1"/>
  <c r="AD17" i="4"/>
  <c r="AD58" i="4" s="1"/>
  <c r="AC17" i="4"/>
  <c r="AC58" i="4" s="1"/>
  <c r="AB17" i="4"/>
  <c r="AB58" i="4" s="1"/>
  <c r="AA17" i="4"/>
  <c r="AA58" i="4" s="1"/>
  <c r="Z17" i="4"/>
  <c r="Z58" i="4" s="1"/>
  <c r="Y17" i="4"/>
  <c r="Y58" i="4" s="1"/>
  <c r="X17" i="4"/>
  <c r="X58" i="4" s="1"/>
  <c r="W17" i="4"/>
  <c r="W58" i="4" s="1"/>
  <c r="V17" i="4"/>
  <c r="V58" i="4" s="1"/>
  <c r="U17" i="4"/>
  <c r="T17" i="4"/>
  <c r="T58" i="4" s="1"/>
  <c r="S17" i="4"/>
  <c r="S58" i="4" s="1"/>
  <c r="R17" i="4"/>
  <c r="AU16" i="4"/>
  <c r="AU57" i="4" s="1"/>
  <c r="AT16" i="4"/>
  <c r="AT57" i="4" s="1"/>
  <c r="AS16" i="4"/>
  <c r="AS57" i="4" s="1"/>
  <c r="AR16" i="4"/>
  <c r="AR57" i="4" s="1"/>
  <c r="AQ16" i="4"/>
  <c r="AQ57" i="4" s="1"/>
  <c r="AP16" i="4"/>
  <c r="AP57" i="4" s="1"/>
  <c r="AO16" i="4"/>
  <c r="AO57" i="4" s="1"/>
  <c r="AN16" i="4"/>
  <c r="AN57" i="4" s="1"/>
  <c r="AM16" i="4"/>
  <c r="AM57" i="4" s="1"/>
  <c r="AL16" i="4"/>
  <c r="AL57" i="4" s="1"/>
  <c r="AK16" i="4"/>
  <c r="AJ16" i="4"/>
  <c r="AJ57" i="4" s="1"/>
  <c r="AI16" i="4"/>
  <c r="AI57" i="4" s="1"/>
  <c r="AH16" i="4"/>
  <c r="AH57" i="4" s="1"/>
  <c r="AG16" i="4"/>
  <c r="AG57" i="4" s="1"/>
  <c r="AF16" i="4"/>
  <c r="AF57" i="4" s="1"/>
  <c r="AE16" i="4"/>
  <c r="AE57" i="4" s="1"/>
  <c r="AD16" i="4"/>
  <c r="AD57" i="4" s="1"/>
  <c r="AC16" i="4"/>
  <c r="AC57" i="4" s="1"/>
  <c r="AB16" i="4"/>
  <c r="AB57" i="4" s="1"/>
  <c r="AA16" i="4"/>
  <c r="AA57" i="4" s="1"/>
  <c r="Z16" i="4"/>
  <c r="Z57" i="4" s="1"/>
  <c r="Y16" i="4"/>
  <c r="Y57" i="4" s="1"/>
  <c r="X16" i="4"/>
  <c r="X57" i="4" s="1"/>
  <c r="W16" i="4"/>
  <c r="W57" i="4" s="1"/>
  <c r="V16" i="4"/>
  <c r="V57" i="4" s="1"/>
  <c r="U16" i="4"/>
  <c r="U57" i="4" s="1"/>
  <c r="T16" i="4"/>
  <c r="T57" i="4" s="1"/>
  <c r="S16" i="4"/>
  <c r="R16" i="4"/>
  <c r="R57" i="4" s="1"/>
  <c r="AU15" i="4"/>
  <c r="AU56" i="4" s="1"/>
  <c r="AT15" i="4"/>
  <c r="AT56" i="4" s="1"/>
  <c r="AS15" i="4"/>
  <c r="AS56" i="4" s="1"/>
  <c r="AR15" i="4"/>
  <c r="AR56" i="4" s="1"/>
  <c r="AQ15" i="4"/>
  <c r="AQ56" i="4" s="1"/>
  <c r="AP15" i="4"/>
  <c r="AP56" i="4" s="1"/>
  <c r="AO15" i="4"/>
  <c r="AO56" i="4" s="1"/>
  <c r="AN15" i="4"/>
  <c r="AN56" i="4" s="1"/>
  <c r="AM15" i="4"/>
  <c r="AM56" i="4" s="1"/>
  <c r="AL15" i="4"/>
  <c r="AL56" i="4" s="1"/>
  <c r="AK15" i="4"/>
  <c r="AK56" i="4" s="1"/>
  <c r="AJ15" i="4"/>
  <c r="AJ56" i="4" s="1"/>
  <c r="AI15" i="4"/>
  <c r="AH15" i="4"/>
  <c r="AH56" i="4" s="1"/>
  <c r="AG15" i="4"/>
  <c r="AG56" i="4" s="1"/>
  <c r="AF15" i="4"/>
  <c r="AF56" i="4" s="1"/>
  <c r="AE15" i="4"/>
  <c r="AE56" i="4" s="1"/>
  <c r="AD15" i="4"/>
  <c r="AD56" i="4" s="1"/>
  <c r="AC15" i="4"/>
  <c r="AC56" i="4" s="1"/>
  <c r="AB15" i="4"/>
  <c r="AB56" i="4" s="1"/>
  <c r="AA15" i="4"/>
  <c r="AA56" i="4" s="1"/>
  <c r="Z15" i="4"/>
  <c r="Z56" i="4" s="1"/>
  <c r="Y15" i="4"/>
  <c r="Y56" i="4" s="1"/>
  <c r="X15" i="4"/>
  <c r="X56" i="4" s="1"/>
  <c r="W15" i="4"/>
  <c r="W56" i="4" s="1"/>
  <c r="V15" i="4"/>
  <c r="V56" i="4" s="1"/>
  <c r="U15" i="4"/>
  <c r="U56" i="4" s="1"/>
  <c r="T15" i="4"/>
  <c r="T56" i="4" s="1"/>
  <c r="S15" i="4"/>
  <c r="S56" i="4" s="1"/>
  <c r="R15" i="4"/>
  <c r="R56" i="4" s="1"/>
  <c r="AU14" i="4"/>
  <c r="AU55" i="4" s="1"/>
  <c r="AT14" i="4"/>
  <c r="AT55" i="4" s="1"/>
  <c r="AS14" i="4"/>
  <c r="AS55" i="4" s="1"/>
  <c r="AR14" i="4"/>
  <c r="AR55" i="4" s="1"/>
  <c r="AQ14" i="4"/>
  <c r="AQ55" i="4" s="1"/>
  <c r="AP14" i="4"/>
  <c r="AP55" i="4" s="1"/>
  <c r="AO14" i="4"/>
  <c r="AO55" i="4" s="1"/>
  <c r="AN14" i="4"/>
  <c r="AN55" i="4" s="1"/>
  <c r="AM14" i="4"/>
  <c r="AM55" i="4" s="1"/>
  <c r="AL14" i="4"/>
  <c r="AL55" i="4" s="1"/>
  <c r="AK14" i="4"/>
  <c r="AK55" i="4" s="1"/>
  <c r="AJ14" i="4"/>
  <c r="AJ55" i="4" s="1"/>
  <c r="AI14" i="4"/>
  <c r="AI55" i="4" s="1"/>
  <c r="AH14" i="4"/>
  <c r="AH55" i="4" s="1"/>
  <c r="AG14" i="4"/>
  <c r="AG55" i="4" s="1"/>
  <c r="AF14" i="4"/>
  <c r="AF55" i="4" s="1"/>
  <c r="AE14" i="4"/>
  <c r="AE55" i="4" s="1"/>
  <c r="AD14" i="4"/>
  <c r="AD55" i="4" s="1"/>
  <c r="AC14" i="4"/>
  <c r="AC55" i="4" s="1"/>
  <c r="AB14" i="4"/>
  <c r="AB55" i="4" s="1"/>
  <c r="AA14" i="4"/>
  <c r="AA55" i="4" s="1"/>
  <c r="Z14" i="4"/>
  <c r="Y14" i="4"/>
  <c r="Y55" i="4" s="1"/>
  <c r="X14" i="4"/>
  <c r="X55" i="4" s="1"/>
  <c r="W14" i="4"/>
  <c r="W55" i="4" s="1"/>
  <c r="V14" i="4"/>
  <c r="AV14" i="4" s="1"/>
  <c r="AV55" i="4" s="1"/>
  <c r="U14" i="4"/>
  <c r="U55" i="4" s="1"/>
  <c r="T14" i="4"/>
  <c r="T55" i="4" s="1"/>
  <c r="S14" i="4"/>
  <c r="S55" i="4" s="1"/>
  <c r="R14" i="4"/>
  <c r="R55" i="4" s="1"/>
  <c r="AU13" i="4"/>
  <c r="AU54" i="4" s="1"/>
  <c r="AT13" i="4"/>
  <c r="AT54" i="4" s="1"/>
  <c r="AS13" i="4"/>
  <c r="AS54" i="4" s="1"/>
  <c r="AR13" i="4"/>
  <c r="AR54" i="4" s="1"/>
  <c r="AQ13" i="4"/>
  <c r="AQ54" i="4" s="1"/>
  <c r="AP13" i="4"/>
  <c r="AO13" i="4"/>
  <c r="AO54" i="4" s="1"/>
  <c r="AN13" i="4"/>
  <c r="AN54" i="4" s="1"/>
  <c r="AM13" i="4"/>
  <c r="AM54" i="4" s="1"/>
  <c r="AL13" i="4"/>
  <c r="AL54" i="4" s="1"/>
  <c r="AK13" i="4"/>
  <c r="AK54" i="4" s="1"/>
  <c r="AJ13" i="4"/>
  <c r="AJ54" i="4" s="1"/>
  <c r="AI13" i="4"/>
  <c r="AI54" i="4" s="1"/>
  <c r="AH13" i="4"/>
  <c r="AH54" i="4" s="1"/>
  <c r="AG13" i="4"/>
  <c r="AG54" i="4" s="1"/>
  <c r="AF13" i="4"/>
  <c r="AF54" i="4" s="1"/>
  <c r="AE13" i="4"/>
  <c r="AE54" i="4" s="1"/>
  <c r="AD13" i="4"/>
  <c r="AD54" i="4" s="1"/>
  <c r="AC13" i="4"/>
  <c r="AC54" i="4" s="1"/>
  <c r="AB13" i="4"/>
  <c r="AB54" i="4" s="1"/>
  <c r="AA13" i="4"/>
  <c r="AA54" i="4" s="1"/>
  <c r="Z13" i="4"/>
  <c r="Y13" i="4"/>
  <c r="Y54" i="4" s="1"/>
  <c r="X13" i="4"/>
  <c r="X54" i="4" s="1"/>
  <c r="W13" i="4"/>
  <c r="W54" i="4" s="1"/>
  <c r="V13" i="4"/>
  <c r="V54" i="4" s="1"/>
  <c r="U13" i="4"/>
  <c r="U54" i="4" s="1"/>
  <c r="T13" i="4"/>
  <c r="T54" i="4" s="1"/>
  <c r="S13" i="4"/>
  <c r="S54" i="4" s="1"/>
  <c r="R13" i="4"/>
  <c r="R54" i="4" s="1"/>
  <c r="AU12" i="4"/>
  <c r="AU53" i="4" s="1"/>
  <c r="AT12" i="4"/>
  <c r="AS12" i="4"/>
  <c r="AS53" i="4" s="1"/>
  <c r="AR12" i="4"/>
  <c r="AR53" i="4" s="1"/>
  <c r="AQ12" i="4"/>
  <c r="AQ53" i="4" s="1"/>
  <c r="AP12" i="4"/>
  <c r="AP53" i="4" s="1"/>
  <c r="AO12" i="4"/>
  <c r="AO53" i="4" s="1"/>
  <c r="AN12" i="4"/>
  <c r="AN53" i="4" s="1"/>
  <c r="AM12" i="4"/>
  <c r="AM53" i="4" s="1"/>
  <c r="AL12" i="4"/>
  <c r="AL53" i="4" s="1"/>
  <c r="AK12" i="4"/>
  <c r="AK53" i="4" s="1"/>
  <c r="AJ12" i="4"/>
  <c r="AJ53" i="4" s="1"/>
  <c r="AI12" i="4"/>
  <c r="AI53" i="4" s="1"/>
  <c r="AH12" i="4"/>
  <c r="AH53" i="4" s="1"/>
  <c r="AG12" i="4"/>
  <c r="AG53" i="4" s="1"/>
  <c r="AF12" i="4"/>
  <c r="AF53" i="4" s="1"/>
  <c r="AE12" i="4"/>
  <c r="AE53" i="4" s="1"/>
  <c r="AD12" i="4"/>
  <c r="AC12" i="4"/>
  <c r="AC53" i="4" s="1"/>
  <c r="AB12" i="4"/>
  <c r="AB53" i="4" s="1"/>
  <c r="AA12" i="4"/>
  <c r="AA53" i="4" s="1"/>
  <c r="Z12" i="4"/>
  <c r="Z53" i="4" s="1"/>
  <c r="Y12" i="4"/>
  <c r="Y53" i="4" s="1"/>
  <c r="X12" i="4"/>
  <c r="X53" i="4" s="1"/>
  <c r="W12" i="4"/>
  <c r="W53" i="4" s="1"/>
  <c r="V12" i="4"/>
  <c r="V53" i="4" s="1"/>
  <c r="U12" i="4"/>
  <c r="U53" i="4" s="1"/>
  <c r="T12" i="4"/>
  <c r="T53" i="4" s="1"/>
  <c r="S12" i="4"/>
  <c r="S53" i="4" s="1"/>
  <c r="R12" i="4"/>
  <c r="AU11" i="4"/>
  <c r="AU52" i="4" s="1"/>
  <c r="AT11" i="4"/>
  <c r="AT52" i="4" s="1"/>
  <c r="AS11" i="4"/>
  <c r="AS52" i="4" s="1"/>
  <c r="AR11" i="4"/>
  <c r="AR52" i="4" s="1"/>
  <c r="AQ11" i="4"/>
  <c r="AQ52" i="4" s="1"/>
  <c r="AP11" i="4"/>
  <c r="AP52" i="4" s="1"/>
  <c r="AO11" i="4"/>
  <c r="AO52" i="4" s="1"/>
  <c r="AN11" i="4"/>
  <c r="AN52" i="4" s="1"/>
  <c r="AM11" i="4"/>
  <c r="AM52" i="4" s="1"/>
  <c r="AL11" i="4"/>
  <c r="AL52" i="4" s="1"/>
  <c r="AK11" i="4"/>
  <c r="AK52" i="4" s="1"/>
  <c r="AJ11" i="4"/>
  <c r="AJ52" i="4" s="1"/>
  <c r="AI11" i="4"/>
  <c r="AI52" i="4" s="1"/>
  <c r="AH11" i="4"/>
  <c r="AH52" i="4" s="1"/>
  <c r="AG11" i="4"/>
  <c r="AF11" i="4"/>
  <c r="AF52" i="4" s="1"/>
  <c r="AE11" i="4"/>
  <c r="AE52" i="4" s="1"/>
  <c r="AD11" i="4"/>
  <c r="AD52" i="4" s="1"/>
  <c r="AC11" i="4"/>
  <c r="AC52" i="4" s="1"/>
  <c r="AB11" i="4"/>
  <c r="AB52" i="4" s="1"/>
  <c r="AA11" i="4"/>
  <c r="AA52" i="4" s="1"/>
  <c r="Z11" i="4"/>
  <c r="Z52" i="4" s="1"/>
  <c r="Y11" i="4"/>
  <c r="Y52" i="4" s="1"/>
  <c r="X11" i="4"/>
  <c r="X52" i="4" s="1"/>
  <c r="W11" i="4"/>
  <c r="W52" i="4" s="1"/>
  <c r="V11" i="4"/>
  <c r="V52" i="4" s="1"/>
  <c r="U11" i="4"/>
  <c r="U52" i="4" s="1"/>
  <c r="T11" i="4"/>
  <c r="T52" i="4" s="1"/>
  <c r="S11" i="4"/>
  <c r="S52" i="4" s="1"/>
  <c r="R11" i="4"/>
  <c r="R52" i="4" s="1"/>
  <c r="AU10" i="4"/>
  <c r="AU51" i="4" s="1"/>
  <c r="AT10" i="4"/>
  <c r="AT51" i="4" s="1"/>
  <c r="AS10" i="4"/>
  <c r="AS51" i="4" s="1"/>
  <c r="AR10" i="4"/>
  <c r="AR51" i="4" s="1"/>
  <c r="AQ10" i="4"/>
  <c r="AQ51" i="4" s="1"/>
  <c r="AP10" i="4"/>
  <c r="AP51" i="4" s="1"/>
  <c r="AO10" i="4"/>
  <c r="AO51" i="4" s="1"/>
  <c r="AN10" i="4"/>
  <c r="AN51" i="4" s="1"/>
  <c r="AM10" i="4"/>
  <c r="AM51" i="4" s="1"/>
  <c r="AL10" i="4"/>
  <c r="AL51" i="4" s="1"/>
  <c r="AK10" i="4"/>
  <c r="AJ10" i="4"/>
  <c r="AJ51" i="4" s="1"/>
  <c r="AI10" i="4"/>
  <c r="AI51" i="4" s="1"/>
  <c r="AH10" i="4"/>
  <c r="AH51" i="4" s="1"/>
  <c r="AG10" i="4"/>
  <c r="AG51" i="4" s="1"/>
  <c r="AF10" i="4"/>
  <c r="AF51" i="4" s="1"/>
  <c r="AE10" i="4"/>
  <c r="AE51" i="4" s="1"/>
  <c r="AD10" i="4"/>
  <c r="AD51" i="4" s="1"/>
  <c r="AC10" i="4"/>
  <c r="AC51" i="4" s="1"/>
  <c r="AB10" i="4"/>
  <c r="AB51" i="4" s="1"/>
  <c r="AA10" i="4"/>
  <c r="AA51" i="4" s="1"/>
  <c r="Z10" i="4"/>
  <c r="Z51" i="4" s="1"/>
  <c r="Y10" i="4"/>
  <c r="Y51" i="4" s="1"/>
  <c r="X10" i="4"/>
  <c r="X51" i="4" s="1"/>
  <c r="W10" i="4"/>
  <c r="W51" i="4" s="1"/>
  <c r="V10" i="4"/>
  <c r="V51" i="4" s="1"/>
  <c r="U10" i="4"/>
  <c r="T10" i="4"/>
  <c r="T51" i="4" s="1"/>
  <c r="S10" i="4"/>
  <c r="S51" i="4" s="1"/>
  <c r="R10" i="4"/>
  <c r="AU9" i="4"/>
  <c r="AU50" i="4" s="1"/>
  <c r="AT9" i="4"/>
  <c r="AT50" i="4" s="1"/>
  <c r="AS9" i="4"/>
  <c r="AS50" i="4" s="1"/>
  <c r="AR9" i="4"/>
  <c r="AR50" i="4" s="1"/>
  <c r="AQ9" i="4"/>
  <c r="AQ50" i="4" s="1"/>
  <c r="AP9" i="4"/>
  <c r="AP50" i="4" s="1"/>
  <c r="AO9" i="4"/>
  <c r="AO50" i="4" s="1"/>
  <c r="AN9" i="4"/>
  <c r="AM9" i="4"/>
  <c r="AM50" i="4" s="1"/>
  <c r="AL9" i="4"/>
  <c r="AL50" i="4" s="1"/>
  <c r="AK9" i="4"/>
  <c r="AK50" i="4" s="1"/>
  <c r="AJ9" i="4"/>
  <c r="AJ50" i="4" s="1"/>
  <c r="AI9" i="4"/>
  <c r="AI50" i="4" s="1"/>
  <c r="AH9" i="4"/>
  <c r="AH50" i="4" s="1"/>
  <c r="AG9" i="4"/>
  <c r="AG50" i="4" s="1"/>
  <c r="AF9" i="4"/>
  <c r="AF50" i="4" s="1"/>
  <c r="AE9" i="4"/>
  <c r="AE50" i="4" s="1"/>
  <c r="AD9" i="4"/>
  <c r="AD50" i="4" s="1"/>
  <c r="AC9" i="4"/>
  <c r="AC50" i="4" s="1"/>
  <c r="AB9" i="4"/>
  <c r="AB50" i="4" s="1"/>
  <c r="AA9" i="4"/>
  <c r="AA50" i="4" s="1"/>
  <c r="Z9" i="4"/>
  <c r="Z50" i="4" s="1"/>
  <c r="Y9" i="4"/>
  <c r="Y50" i="4" s="1"/>
  <c r="X9" i="4"/>
  <c r="X50" i="4" s="1"/>
  <c r="W9" i="4"/>
  <c r="W50" i="4" s="1"/>
  <c r="V9" i="4"/>
  <c r="V50" i="4" s="1"/>
  <c r="U9" i="4"/>
  <c r="U50" i="4" s="1"/>
  <c r="T9" i="4"/>
  <c r="T50" i="4" s="1"/>
  <c r="S9" i="4"/>
  <c r="S50" i="4" s="1"/>
  <c r="R9" i="4"/>
  <c r="AU8" i="4"/>
  <c r="AU49" i="4" s="1"/>
  <c r="AT8" i="4"/>
  <c r="AS8" i="4"/>
  <c r="AS49" i="4" s="1"/>
  <c r="AR8" i="4"/>
  <c r="AR49" i="4" s="1"/>
  <c r="AQ8" i="4"/>
  <c r="AQ49" i="4" s="1"/>
  <c r="AP8" i="4"/>
  <c r="AP49" i="4" s="1"/>
  <c r="AO8" i="4"/>
  <c r="AO49" i="4" s="1"/>
  <c r="AN8" i="4"/>
  <c r="AN49" i="4" s="1"/>
  <c r="AM8" i="4"/>
  <c r="AM49" i="4" s="1"/>
  <c r="AL8" i="4"/>
  <c r="AL49" i="4" s="1"/>
  <c r="AK8" i="4"/>
  <c r="AK49" i="4" s="1"/>
  <c r="AJ8" i="4"/>
  <c r="AJ49" i="4" s="1"/>
  <c r="AI8" i="4"/>
  <c r="AI49" i="4" s="1"/>
  <c r="AH8" i="4"/>
  <c r="AH49" i="4" s="1"/>
  <c r="AG8" i="4"/>
  <c r="AG49" i="4" s="1"/>
  <c r="AF8" i="4"/>
  <c r="AF49" i="4" s="1"/>
  <c r="AE8" i="4"/>
  <c r="AE49" i="4" s="1"/>
  <c r="AD8" i="4"/>
  <c r="AD49" i="4" s="1"/>
  <c r="AC8" i="4"/>
  <c r="AC49" i="4" s="1"/>
  <c r="AB8" i="4"/>
  <c r="AB49" i="4" s="1"/>
  <c r="AA8" i="4"/>
  <c r="AA49" i="4" s="1"/>
  <c r="Z8" i="4"/>
  <c r="Z49" i="4" s="1"/>
  <c r="Y8" i="4"/>
  <c r="Y49" i="4" s="1"/>
  <c r="X8" i="4"/>
  <c r="X49" i="4" s="1"/>
  <c r="W8" i="4"/>
  <c r="W49" i="4" s="1"/>
  <c r="V8" i="4"/>
  <c r="V49" i="4" s="1"/>
  <c r="U8" i="4"/>
  <c r="T8" i="4"/>
  <c r="T49" i="4" s="1"/>
  <c r="S8" i="4"/>
  <c r="S49" i="4" s="1"/>
  <c r="R8" i="4"/>
  <c r="R49" i="4" s="1"/>
  <c r="AU7" i="4"/>
  <c r="AT7" i="4"/>
  <c r="AS7" i="4"/>
  <c r="AS26" i="4" s="1"/>
  <c r="AR7" i="4"/>
  <c r="AR26" i="4" s="1"/>
  <c r="AQ7" i="4"/>
  <c r="AQ48" i="4" s="1"/>
  <c r="AP7" i="4"/>
  <c r="AP48" i="4" s="1"/>
  <c r="AO7" i="4"/>
  <c r="AO48" i="4" s="1"/>
  <c r="AN7" i="4"/>
  <c r="AM7" i="4"/>
  <c r="AL7" i="4"/>
  <c r="AL48" i="4" s="1"/>
  <c r="AK7" i="4"/>
  <c r="AK48" i="4" s="1"/>
  <c r="AJ7" i="4"/>
  <c r="AJ48" i="4" s="1"/>
  <c r="AI7" i="4"/>
  <c r="AI48" i="4" s="1"/>
  <c r="AH7" i="4"/>
  <c r="AG7" i="4"/>
  <c r="AG48" i="4" s="1"/>
  <c r="AF7" i="4"/>
  <c r="AE7" i="4"/>
  <c r="AD7" i="4"/>
  <c r="AD48" i="4" s="1"/>
  <c r="AC7" i="4"/>
  <c r="AC48" i="4" s="1"/>
  <c r="AB7" i="4"/>
  <c r="AB48" i="4" s="1"/>
  <c r="AA7" i="4"/>
  <c r="AA48" i="4" s="1"/>
  <c r="Z7" i="4"/>
  <c r="Z48" i="4" s="1"/>
  <c r="Y7" i="4"/>
  <c r="Y48" i="4" s="1"/>
  <c r="X7" i="4"/>
  <c r="W7" i="4"/>
  <c r="V7" i="4"/>
  <c r="U7" i="4"/>
  <c r="U26" i="4" s="1"/>
  <c r="T7" i="4"/>
  <c r="T48" i="4" s="1"/>
  <c r="S7" i="4"/>
  <c r="S48" i="4" s="1"/>
  <c r="R7" i="4"/>
  <c r="R48" i="4" s="1"/>
  <c r="R51" i="4" l="1"/>
  <c r="AV10" i="4"/>
  <c r="AV51" i="4" s="1"/>
  <c r="AE26" i="4"/>
  <c r="AE48" i="4"/>
  <c r="V26" i="4"/>
  <c r="W26" i="4"/>
  <c r="W48" i="4"/>
  <c r="AU26" i="4"/>
  <c r="AU48" i="4"/>
  <c r="X48" i="4"/>
  <c r="X26" i="4"/>
  <c r="AN48" i="4"/>
  <c r="AN26" i="4"/>
  <c r="AV7" i="4"/>
  <c r="AV48" i="4" s="1"/>
  <c r="AV9" i="4"/>
  <c r="AV50" i="4" s="1"/>
  <c r="R50" i="4"/>
  <c r="S26" i="4"/>
  <c r="U27" i="4"/>
  <c r="U67" i="4" s="1"/>
  <c r="AM48" i="4"/>
  <c r="AM26" i="4"/>
  <c r="AF48" i="4"/>
  <c r="AF26" i="4"/>
  <c r="R58" i="4"/>
  <c r="AV17" i="4"/>
  <c r="AV58" i="4" s="1"/>
  <c r="AA26" i="4"/>
  <c r="AV15" i="4"/>
  <c r="AV56" i="4" s="1"/>
  <c r="R66" i="4"/>
  <c r="AV25" i="4"/>
  <c r="AV66" i="4" s="1"/>
  <c r="AI26" i="4"/>
  <c r="AV8" i="4"/>
  <c r="AV49" i="4" s="1"/>
  <c r="AH26" i="4"/>
  <c r="AV12" i="4"/>
  <c r="AV53" i="4" s="1"/>
  <c r="AV23" i="4"/>
  <c r="AV64" i="4" s="1"/>
  <c r="AQ26" i="4"/>
  <c r="AS27" i="4"/>
  <c r="AS67" i="4" s="1"/>
  <c r="AT26" i="4"/>
  <c r="AR29" i="4"/>
  <c r="AR32" i="4" s="1"/>
  <c r="AR40" i="4" s="1"/>
  <c r="AR27" i="4"/>
  <c r="AR67" i="4" s="1"/>
  <c r="AR28" i="4"/>
  <c r="AR68" i="4" s="1"/>
  <c r="AV16" i="4"/>
  <c r="AV57" i="4" s="1"/>
  <c r="AV24" i="4"/>
  <c r="AV65" i="4" s="1"/>
  <c r="R26" i="4"/>
  <c r="Z26" i="4"/>
  <c r="AP26" i="4"/>
  <c r="T39" i="4"/>
  <c r="S43" i="4"/>
  <c r="S71" i="4" s="1"/>
  <c r="U48" i="4"/>
  <c r="V55" i="4"/>
  <c r="W99" i="6"/>
  <c r="W98" i="6"/>
  <c r="W100" i="6"/>
  <c r="AE98" i="6"/>
  <c r="AM98" i="6"/>
  <c r="AM99" i="6" s="1"/>
  <c r="AM100" i="6" s="1"/>
  <c r="AU98" i="6"/>
  <c r="AU99" i="6" s="1"/>
  <c r="AU100" i="6" s="1"/>
  <c r="AV22" i="4"/>
  <c r="AV63" i="4" s="1"/>
  <c r="T26" i="4"/>
  <c r="AB26" i="4"/>
  <c r="AJ26" i="4"/>
  <c r="R43" i="4"/>
  <c r="R71" i="4" s="1"/>
  <c r="AS48" i="4"/>
  <c r="R53" i="4"/>
  <c r="AV13" i="4"/>
  <c r="AV54" i="4" s="1"/>
  <c r="AV21" i="4"/>
  <c r="AV62" i="4" s="1"/>
  <c r="AC26" i="4"/>
  <c r="AK26" i="4"/>
  <c r="AT48" i="4"/>
  <c r="AV20" i="4"/>
  <c r="AV61" i="4" s="1"/>
  <c r="AD26" i="4"/>
  <c r="AL26" i="4"/>
  <c r="AV11" i="4"/>
  <c r="AV52" i="4" s="1"/>
  <c r="AV19" i="4"/>
  <c r="AV60" i="4" s="1"/>
  <c r="AV18" i="4"/>
  <c r="AV59" i="4" s="1"/>
  <c r="Y26" i="4"/>
  <c r="AG26" i="4"/>
  <c r="AO26" i="4"/>
  <c r="AX10" i="6"/>
  <c r="Z98" i="6"/>
  <c r="Z99" i="6" s="1"/>
  <c r="V98" i="6"/>
  <c r="V99" i="6"/>
  <c r="V100" i="6" s="1"/>
  <c r="AD98" i="6"/>
  <c r="AD100" i="6" s="1"/>
  <c r="AD99" i="6"/>
  <c r="AL98" i="6"/>
  <c r="AL99" i="6" s="1"/>
  <c r="AL100" i="6" s="1"/>
  <c r="AT98" i="6"/>
  <c r="AT99" i="6"/>
  <c r="AT100" i="6" s="1"/>
  <c r="AX9" i="6"/>
  <c r="X97" i="6"/>
  <c r="AF97" i="6"/>
  <c r="AN97" i="6"/>
  <c r="AW10" i="6"/>
  <c r="AP99" i="6"/>
  <c r="AP98" i="6"/>
  <c r="AP100" i="6" s="1"/>
  <c r="D13" i="11"/>
  <c r="X9" i="11"/>
  <c r="U99" i="6"/>
  <c r="U100" i="6" s="1"/>
  <c r="U98" i="6"/>
  <c r="AC98" i="6"/>
  <c r="AC99" i="6" s="1"/>
  <c r="AK98" i="6"/>
  <c r="AK99" i="6" s="1"/>
  <c r="AK100" i="6" s="1"/>
  <c r="AS98" i="6"/>
  <c r="AS99" i="6" s="1"/>
  <c r="AS100" i="6" s="1"/>
  <c r="AV90" i="6"/>
  <c r="AX33" i="6"/>
  <c r="AX62" i="6"/>
  <c r="AW82" i="6"/>
  <c r="AX82" i="6" s="1"/>
  <c r="R98" i="6"/>
  <c r="AX95" i="6"/>
  <c r="AH98" i="6"/>
  <c r="AH99" i="6" s="1"/>
  <c r="S17" i="11"/>
  <c r="S18" i="11" s="1"/>
  <c r="X24" i="11"/>
  <c r="Y99" i="6"/>
  <c r="AG99" i="6"/>
  <c r="AG100" i="6" s="1"/>
  <c r="AO99" i="6"/>
  <c r="AO100" i="6" s="1"/>
  <c r="AW18" i="6"/>
  <c r="AW43" i="6"/>
  <c r="AX7" i="6"/>
  <c r="AW45" i="6"/>
  <c r="AV45" i="6"/>
  <c r="AW70" i="6"/>
  <c r="AX87" i="6"/>
  <c r="U37" i="9"/>
  <c r="D30" i="11"/>
  <c r="D32" i="11"/>
  <c r="D31" i="11"/>
  <c r="D23" i="11"/>
  <c r="S98" i="6"/>
  <c r="AA98" i="6"/>
  <c r="AA99" i="6" s="1"/>
  <c r="AA100" i="6" s="1"/>
  <c r="AI99" i="6"/>
  <c r="AI98" i="6"/>
  <c r="AI100" i="6" s="1"/>
  <c r="AQ98" i="6"/>
  <c r="AQ99" i="6" s="1"/>
  <c r="AV31" i="6"/>
  <c r="AX31" i="6" s="1"/>
  <c r="AW35" i="6"/>
  <c r="AW64" i="6"/>
  <c r="AW90" i="6"/>
  <c r="Y98" i="6"/>
  <c r="Y100" i="6" s="1"/>
  <c r="I31" i="11"/>
  <c r="I30" i="11"/>
  <c r="I32" i="11"/>
  <c r="I23" i="11"/>
  <c r="T97" i="6"/>
  <c r="AW97" i="6" s="1"/>
  <c r="AB97" i="6"/>
  <c r="AJ97" i="6"/>
  <c r="AR97" i="6"/>
  <c r="AW59" i="6"/>
  <c r="AV59" i="6"/>
  <c r="AX59" i="6" s="1"/>
  <c r="AW75" i="6"/>
  <c r="AG98" i="6"/>
  <c r="V22" i="9"/>
  <c r="U64" i="9"/>
  <c r="N17" i="11"/>
  <c r="N18" i="11" s="1"/>
  <c r="AV18" i="6"/>
  <c r="AX18" i="6" s="1"/>
  <c r="AV43" i="6"/>
  <c r="AX43" i="6" s="1"/>
  <c r="AV53" i="6"/>
  <c r="AX53" i="6" s="1"/>
  <c r="AV70" i="6"/>
  <c r="AX70" i="6" s="1"/>
  <c r="AV21" i="6"/>
  <c r="AX21" i="6" s="1"/>
  <c r="AV75" i="6"/>
  <c r="AV61" i="6"/>
  <c r="AX61" i="6" s="1"/>
  <c r="AV35" i="6"/>
  <c r="AX35" i="6" s="1"/>
  <c r="AV64" i="6"/>
  <c r="AX64" i="6" s="1"/>
  <c r="AE99" i="6" l="1"/>
  <c r="AE100" i="6" s="1"/>
  <c r="AT27" i="4"/>
  <c r="AT67" i="4" s="1"/>
  <c r="AT28" i="4"/>
  <c r="AT68" i="4" s="1"/>
  <c r="AN27" i="4"/>
  <c r="AN67" i="4" s="1"/>
  <c r="S99" i="6"/>
  <c r="S100" i="6" s="1"/>
  <c r="AH100" i="6"/>
  <c r="Z100" i="6"/>
  <c r="AL27" i="4"/>
  <c r="AL67" i="4" s="1"/>
  <c r="AL28" i="4"/>
  <c r="AL68" i="4" s="1"/>
  <c r="AL29" i="4"/>
  <c r="AL32" i="4" s="1"/>
  <c r="AL40" i="4" s="1"/>
  <c r="Z27" i="4"/>
  <c r="Z67" i="4" s="1"/>
  <c r="Z28" i="4"/>
  <c r="Z68" i="4" s="1"/>
  <c r="Z29" i="4"/>
  <c r="Z32" i="4" s="1"/>
  <c r="Z40" i="4" s="1"/>
  <c r="AA27" i="4"/>
  <c r="AA67" i="4" s="1"/>
  <c r="X98" i="6"/>
  <c r="X99" i="6" s="1"/>
  <c r="AH27" i="4"/>
  <c r="AH67" i="4" s="1"/>
  <c r="AH28" i="4"/>
  <c r="AH68" i="4" s="1"/>
  <c r="AQ100" i="6"/>
  <c r="AR98" i="6"/>
  <c r="AR99" i="6" s="1"/>
  <c r="AX45" i="6"/>
  <c r="AC100" i="6"/>
  <c r="AD29" i="4"/>
  <c r="AD32" i="4" s="1"/>
  <c r="AD40" i="4" s="1"/>
  <c r="AD27" i="4"/>
  <c r="AD67" i="4" s="1"/>
  <c r="AD28" i="4"/>
  <c r="AD68" i="4" s="1"/>
  <c r="R27" i="4"/>
  <c r="AV26" i="4"/>
  <c r="X27" i="4"/>
  <c r="X67" i="4" s="1"/>
  <c r="X28" i="4"/>
  <c r="X68" i="4" s="1"/>
  <c r="AP27" i="4"/>
  <c r="AP67" i="4" s="1"/>
  <c r="AP28" i="4"/>
  <c r="AP68" i="4" s="1"/>
  <c r="AP29" i="4"/>
  <c r="AP32" i="4" s="1"/>
  <c r="AP40" i="4" s="1"/>
  <c r="N32" i="11"/>
  <c r="N30" i="11"/>
  <c r="N31" i="11"/>
  <c r="N23" i="11"/>
  <c r="AJ98" i="6"/>
  <c r="AV97" i="6"/>
  <c r="AX97" i="6" s="1"/>
  <c r="AX90" i="6"/>
  <c r="AO27" i="4"/>
  <c r="AO67" i="4" s="1"/>
  <c r="AO28" i="4"/>
  <c r="AO68" i="4" s="1"/>
  <c r="AO29" i="4"/>
  <c r="AO32" i="4" s="1"/>
  <c r="AO40" i="4" s="1"/>
  <c r="AE27" i="4"/>
  <c r="AE67" i="4" s="1"/>
  <c r="AE28" i="4"/>
  <c r="AE68" i="4" s="1"/>
  <c r="AE29" i="4"/>
  <c r="AE32" i="4" s="1"/>
  <c r="AE40" i="4" s="1"/>
  <c r="AF100" i="6"/>
  <c r="AF98" i="6"/>
  <c r="AF99" i="6"/>
  <c r="V29" i="4"/>
  <c r="V32" i="4" s="1"/>
  <c r="V40" i="4" s="1"/>
  <c r="V27" i="4"/>
  <c r="V67" i="4" s="1"/>
  <c r="V28" i="4"/>
  <c r="V68" i="4" s="1"/>
  <c r="X17" i="11"/>
  <c r="AB99" i="6"/>
  <c r="AB100" i="6" s="1"/>
  <c r="AB98" i="6"/>
  <c r="AG27" i="4"/>
  <c r="AG67" i="4" s="1"/>
  <c r="AG28" i="4"/>
  <c r="AG68" i="4" s="1"/>
  <c r="AJ27" i="4"/>
  <c r="AJ67" i="4" s="1"/>
  <c r="AS28" i="4"/>
  <c r="AS68" i="4" s="1"/>
  <c r="AI27" i="4"/>
  <c r="AI67" i="4" s="1"/>
  <c r="AF27" i="4"/>
  <c r="AF67" i="4" s="1"/>
  <c r="AF28" i="4"/>
  <c r="AF68" i="4" s="1"/>
  <c r="S68" i="4"/>
  <c r="S29" i="4"/>
  <c r="S32" i="4" s="1"/>
  <c r="S40" i="4" s="1"/>
  <c r="S27" i="4"/>
  <c r="S67" i="4" s="1"/>
  <c r="W27" i="4"/>
  <c r="W67" i="4" s="1"/>
  <c r="W28" i="4"/>
  <c r="W68" i="4" s="1"/>
  <c r="AX75" i="6"/>
  <c r="T98" i="6"/>
  <c r="AV98" i="6" s="1"/>
  <c r="Y27" i="4"/>
  <c r="Y67" i="4" s="1"/>
  <c r="AK27" i="4"/>
  <c r="AK67" i="4" s="1"/>
  <c r="AB27" i="4"/>
  <c r="AB67" i="4" s="1"/>
  <c r="AQ27" i="4"/>
  <c r="AQ67" i="4" s="1"/>
  <c r="AU27" i="4"/>
  <c r="AU67" i="4" s="1"/>
  <c r="AU28" i="4"/>
  <c r="AU68" i="4" s="1"/>
  <c r="T43" i="4"/>
  <c r="T71" i="4" s="1"/>
  <c r="U39" i="4"/>
  <c r="S32" i="11"/>
  <c r="S31" i="11"/>
  <c r="S30" i="11"/>
  <c r="S23" i="11"/>
  <c r="R99" i="6"/>
  <c r="AN98" i="6"/>
  <c r="AN100" i="6" s="1"/>
  <c r="AN99" i="6"/>
  <c r="AC27" i="4"/>
  <c r="AC67" i="4" s="1"/>
  <c r="T28" i="4"/>
  <c r="T68" i="4" s="1"/>
  <c r="T27" i="4"/>
  <c r="T67" i="4" s="1"/>
  <c r="AM27" i="4"/>
  <c r="AM67" i="4" s="1"/>
  <c r="AM28" i="4"/>
  <c r="AM68" i="4" s="1"/>
  <c r="AM29" i="4"/>
  <c r="AM32" i="4" s="1"/>
  <c r="AM40" i="4" s="1"/>
  <c r="U28" i="4"/>
  <c r="T29" i="4" l="1"/>
  <c r="T32" i="4" s="1"/>
  <c r="T40" i="4" s="1"/>
  <c r="T99" i="6"/>
  <c r="T100" i="6" s="1"/>
  <c r="R68" i="4"/>
  <c r="X28" i="11"/>
  <c r="X18" i="11"/>
  <c r="R67" i="4"/>
  <c r="AV27" i="4"/>
  <c r="AV67" i="4" s="1"/>
  <c r="AR100" i="6"/>
  <c r="AK28" i="4"/>
  <c r="AK68" i="4" s="1"/>
  <c r="AK29" i="4"/>
  <c r="AK32" i="4" s="1"/>
  <c r="AK40" i="4" s="1"/>
  <c r="AJ28" i="4"/>
  <c r="AJ68" i="4" s="1"/>
  <c r="U68" i="4"/>
  <c r="U29" i="4"/>
  <c r="U32" i="4" s="1"/>
  <c r="U40" i="4" s="1"/>
  <c r="AC28" i="4"/>
  <c r="AJ99" i="6"/>
  <c r="AJ100" i="6" s="1"/>
  <c r="Y28" i="4"/>
  <c r="Y68" i="4" s="1"/>
  <c r="W29" i="4"/>
  <c r="W32" i="4" s="1"/>
  <c r="W40" i="4" s="1"/>
  <c r="AF29" i="4"/>
  <c r="AF32" i="4" s="1"/>
  <c r="AF40" i="4" s="1"/>
  <c r="AG29" i="4"/>
  <c r="AG32" i="4" s="1"/>
  <c r="AG40" i="4" s="1"/>
  <c r="AS29" i="4"/>
  <c r="AS32" i="4" s="1"/>
  <c r="AS40" i="4" s="1"/>
  <c r="X29" i="4"/>
  <c r="X32" i="4" s="1"/>
  <c r="X40" i="4" s="1"/>
  <c r="AH29" i="4"/>
  <c r="AH32" i="4" s="1"/>
  <c r="AH40" i="4" s="1"/>
  <c r="AA28" i="4"/>
  <c r="AA68" i="4" s="1"/>
  <c r="AT29" i="4"/>
  <c r="AT32" i="4" s="1"/>
  <c r="AT40" i="4" s="1"/>
  <c r="X100" i="6"/>
  <c r="AN29" i="4"/>
  <c r="AN32" i="4" s="1"/>
  <c r="AN40" i="4" s="1"/>
  <c r="AQ28" i="4"/>
  <c r="AQ68" i="4" s="1"/>
  <c r="AW98" i="6"/>
  <c r="AX98" i="6" s="1"/>
  <c r="AW99" i="6"/>
  <c r="AV99" i="6"/>
  <c r="AX99" i="6" s="1"/>
  <c r="R100" i="6"/>
  <c r="U43" i="4"/>
  <c r="U71" i="4" s="1"/>
  <c r="V39" i="4"/>
  <c r="AB28" i="4"/>
  <c r="AB68" i="4" s="1"/>
  <c r="AU29" i="4"/>
  <c r="AU32" i="4" s="1"/>
  <c r="AU40" i="4" s="1"/>
  <c r="AB29" i="4"/>
  <c r="AB32" i="4" s="1"/>
  <c r="AB40" i="4" s="1"/>
  <c r="AI28" i="4"/>
  <c r="AI68" i="4" s="1"/>
  <c r="R29" i="4"/>
  <c r="AN28" i="4"/>
  <c r="AN68" i="4" s="1"/>
  <c r="AJ29" i="4" l="1"/>
  <c r="AJ32" i="4" s="1"/>
  <c r="AJ40" i="4" s="1"/>
  <c r="R32" i="4"/>
  <c r="R30" i="4"/>
  <c r="Y29" i="4"/>
  <c r="Y32" i="4" s="1"/>
  <c r="Y40" i="4" s="1"/>
  <c r="AA29" i="4"/>
  <c r="AA32" i="4" s="1"/>
  <c r="AA40" i="4" s="1"/>
  <c r="V43" i="4"/>
  <c r="V71" i="4" s="1"/>
  <c r="W39" i="4"/>
  <c r="AQ29" i="4"/>
  <c r="AQ32" i="4" s="1"/>
  <c r="AQ40" i="4" s="1"/>
  <c r="AC68" i="4"/>
  <c r="AC29" i="4"/>
  <c r="AC32" i="4" s="1"/>
  <c r="AC40" i="4" s="1"/>
  <c r="AI29" i="4"/>
  <c r="AI32" i="4" s="1"/>
  <c r="AI40" i="4" s="1"/>
  <c r="AV28" i="4"/>
  <c r="AV68" i="4" s="1"/>
  <c r="R101" i="6"/>
  <c r="S101" i="6" s="1"/>
  <c r="T101" i="6" s="1"/>
  <c r="U101" i="6" s="1"/>
  <c r="V101" i="6" s="1"/>
  <c r="W101" i="6" s="1"/>
  <c r="X101" i="6" s="1"/>
  <c r="Y101" i="6" s="1"/>
  <c r="Z101" i="6" s="1"/>
  <c r="AA101" i="6" s="1"/>
  <c r="AB101" i="6" s="1"/>
  <c r="AC101" i="6" s="1"/>
  <c r="AD101" i="6" s="1"/>
  <c r="AE101" i="6" s="1"/>
  <c r="AF101" i="6" s="1"/>
  <c r="AG101" i="6" s="1"/>
  <c r="AH101" i="6" s="1"/>
  <c r="AI101" i="6" s="1"/>
  <c r="AJ101" i="6" s="1"/>
  <c r="AK101" i="6" s="1"/>
  <c r="AL101" i="6" s="1"/>
  <c r="AM101" i="6" s="1"/>
  <c r="AN101" i="6" s="1"/>
  <c r="AO101" i="6" s="1"/>
  <c r="AP101" i="6" s="1"/>
  <c r="AQ101" i="6" s="1"/>
  <c r="AR101" i="6" s="1"/>
  <c r="AS101" i="6" s="1"/>
  <c r="AT101" i="6" s="1"/>
  <c r="AU101" i="6" s="1"/>
  <c r="AV100" i="6"/>
  <c r="X23" i="11"/>
  <c r="X25" i="11"/>
  <c r="W43" i="4" l="1"/>
  <c r="W71" i="4" s="1"/>
  <c r="X39" i="4"/>
  <c r="AV32" i="4"/>
  <c r="D6" i="11" s="1"/>
  <c r="D8" i="11" s="1"/>
  <c r="D14" i="11" s="1"/>
  <c r="Z17" i="11" s="1"/>
  <c r="R40" i="4"/>
  <c r="R41" i="4" s="1"/>
  <c r="R33" i="4"/>
  <c r="S33" i="4" s="1"/>
  <c r="T33" i="4" s="1"/>
  <c r="U33" i="4" s="1"/>
  <c r="V33" i="4" s="1"/>
  <c r="W33" i="4" s="1"/>
  <c r="X33" i="4" s="1"/>
  <c r="Y33" i="4" s="1"/>
  <c r="Z33" i="4" s="1"/>
  <c r="AA33" i="4" s="1"/>
  <c r="AB33" i="4" s="1"/>
  <c r="AC33" i="4" s="1"/>
  <c r="AD33" i="4" s="1"/>
  <c r="AE33" i="4" s="1"/>
  <c r="AF33" i="4" s="1"/>
  <c r="AG33" i="4" s="1"/>
  <c r="AH33" i="4" s="1"/>
  <c r="AI33" i="4" s="1"/>
  <c r="AJ33" i="4" s="1"/>
  <c r="AK33" i="4" s="1"/>
  <c r="AL33" i="4" s="1"/>
  <c r="AM33" i="4" s="1"/>
  <c r="AN33" i="4" s="1"/>
  <c r="AO33" i="4" s="1"/>
  <c r="AP33" i="4" s="1"/>
  <c r="AQ33" i="4" s="1"/>
  <c r="AR33" i="4" s="1"/>
  <c r="AS33" i="4" s="1"/>
  <c r="AT33" i="4" s="1"/>
  <c r="AU33" i="4" s="1"/>
  <c r="R69" i="4"/>
  <c r="S30" i="4"/>
  <c r="AV29" i="4"/>
  <c r="S69" i="4" l="1"/>
  <c r="T30" i="4"/>
  <c r="R72" i="4"/>
  <c r="R42" i="4"/>
  <c r="S41" i="4"/>
  <c r="X43" i="4"/>
  <c r="X71" i="4" s="1"/>
  <c r="Y39" i="4"/>
  <c r="Y43" i="4" l="1"/>
  <c r="Y71" i="4" s="1"/>
  <c r="Z39" i="4"/>
  <c r="S72" i="4"/>
  <c r="T41" i="4"/>
  <c r="R70" i="4"/>
  <c r="S42" i="4"/>
  <c r="T69" i="4"/>
  <c r="U30" i="4"/>
  <c r="S70" i="4" l="1"/>
  <c r="T42" i="4"/>
  <c r="U69" i="4"/>
  <c r="V30" i="4"/>
  <c r="T72" i="4"/>
  <c r="U41" i="4"/>
  <c r="AA39" i="4"/>
  <c r="Z43" i="4"/>
  <c r="Z71" i="4" s="1"/>
  <c r="AB39" i="4" l="1"/>
  <c r="AA43" i="4"/>
  <c r="AA71" i="4" s="1"/>
  <c r="U72" i="4"/>
  <c r="V41" i="4"/>
  <c r="V69" i="4"/>
  <c r="W30" i="4"/>
  <c r="T70" i="4"/>
  <c r="U42" i="4"/>
  <c r="U70" i="4" l="1"/>
  <c r="V42" i="4"/>
  <c r="W69" i="4"/>
  <c r="X30" i="4"/>
  <c r="V72" i="4"/>
  <c r="W41" i="4"/>
  <c r="AB43" i="4"/>
  <c r="AB71" i="4" s="1"/>
  <c r="AC39" i="4"/>
  <c r="AC43" i="4" l="1"/>
  <c r="AC71" i="4" s="1"/>
  <c r="AD39" i="4"/>
  <c r="W72" i="4"/>
  <c r="X41" i="4"/>
  <c r="X69" i="4"/>
  <c r="Y30" i="4"/>
  <c r="V70" i="4"/>
  <c r="W42" i="4"/>
  <c r="W70" i="4" l="1"/>
  <c r="X42" i="4"/>
  <c r="Y69" i="4"/>
  <c r="Z30" i="4"/>
  <c r="X72" i="4"/>
  <c r="Y41" i="4"/>
  <c r="AE39" i="4"/>
  <c r="AD43" i="4"/>
  <c r="AD71" i="4" s="1"/>
  <c r="AE43" i="4" l="1"/>
  <c r="AE71" i="4" s="1"/>
  <c r="AF39" i="4"/>
  <c r="Y72" i="4"/>
  <c r="Z41" i="4"/>
  <c r="Z69" i="4"/>
  <c r="AA30" i="4"/>
  <c r="X70" i="4"/>
  <c r="Y42" i="4"/>
  <c r="Y70" i="4" l="1"/>
  <c r="Z42" i="4"/>
  <c r="AA69" i="4"/>
  <c r="AB30" i="4"/>
  <c r="Z72" i="4"/>
  <c r="AA41" i="4"/>
  <c r="AF43" i="4"/>
  <c r="AF71" i="4" s="1"/>
  <c r="AG39" i="4"/>
  <c r="AG43" i="4" l="1"/>
  <c r="AG71" i="4" s="1"/>
  <c r="AH39" i="4"/>
  <c r="AA72" i="4"/>
  <c r="AB41" i="4"/>
  <c r="AB69" i="4"/>
  <c r="AC30" i="4"/>
  <c r="Z70" i="4"/>
  <c r="AA42" i="4"/>
  <c r="AA70" i="4" l="1"/>
  <c r="AB42" i="4"/>
  <c r="AC69" i="4"/>
  <c r="AD30" i="4"/>
  <c r="AB72" i="4"/>
  <c r="AC41" i="4"/>
  <c r="AI39" i="4"/>
  <c r="AH43" i="4"/>
  <c r="AH71" i="4" s="1"/>
  <c r="AJ39" i="4" l="1"/>
  <c r="AI43" i="4"/>
  <c r="AI71" i="4" s="1"/>
  <c r="AC72" i="4"/>
  <c r="AD41" i="4"/>
  <c r="AD69" i="4"/>
  <c r="AE30" i="4"/>
  <c r="AB70" i="4"/>
  <c r="AC42" i="4"/>
  <c r="AC70" i="4" l="1"/>
  <c r="AD42" i="4"/>
  <c r="AE69" i="4"/>
  <c r="AF30" i="4"/>
  <c r="AD72" i="4"/>
  <c r="AE41" i="4"/>
  <c r="AJ43" i="4"/>
  <c r="AJ71" i="4" s="1"/>
  <c r="AK39" i="4"/>
  <c r="AK43" i="4" l="1"/>
  <c r="AK71" i="4" s="1"/>
  <c r="AL39" i="4"/>
  <c r="AE72" i="4"/>
  <c r="AF41" i="4"/>
  <c r="AF69" i="4"/>
  <c r="AG30" i="4"/>
  <c r="AD70" i="4"/>
  <c r="AE42" i="4"/>
  <c r="AE70" i="4" l="1"/>
  <c r="AF42" i="4"/>
  <c r="AG69" i="4"/>
  <c r="AH30" i="4"/>
  <c r="AF72" i="4"/>
  <c r="AG41" i="4"/>
  <c r="AM39" i="4"/>
  <c r="AL43" i="4"/>
  <c r="AL71" i="4" s="1"/>
  <c r="AG72" i="4" l="1"/>
  <c r="AH41" i="4"/>
  <c r="AM43" i="4"/>
  <c r="AM71" i="4" s="1"/>
  <c r="AN39" i="4"/>
  <c r="AH69" i="4"/>
  <c r="AI30" i="4"/>
  <c r="AF70" i="4"/>
  <c r="AG42" i="4"/>
  <c r="AG70" i="4" l="1"/>
  <c r="AH42" i="4"/>
  <c r="AI69" i="4"/>
  <c r="AJ30" i="4"/>
  <c r="AN43" i="4"/>
  <c r="AN71" i="4" s="1"/>
  <c r="AO39" i="4"/>
  <c r="AH72" i="4"/>
  <c r="AI41" i="4"/>
  <c r="AI72" i="4" l="1"/>
  <c r="AJ41" i="4"/>
  <c r="AO43" i="4"/>
  <c r="AO71" i="4" s="1"/>
  <c r="AP39" i="4"/>
  <c r="AJ69" i="4"/>
  <c r="AK30" i="4"/>
  <c r="AH70" i="4"/>
  <c r="AI42" i="4"/>
  <c r="AI70" i="4" l="1"/>
  <c r="AJ42" i="4"/>
  <c r="AK69" i="4"/>
  <c r="AL30" i="4"/>
  <c r="AQ39" i="4"/>
  <c r="AP43" i="4"/>
  <c r="AP71" i="4" s="1"/>
  <c r="AJ72" i="4"/>
  <c r="AK41" i="4"/>
  <c r="AK72" i="4" l="1"/>
  <c r="AL41" i="4"/>
  <c r="AR39" i="4"/>
  <c r="AQ43" i="4"/>
  <c r="AQ71" i="4" s="1"/>
  <c r="AL69" i="4"/>
  <c r="AM30" i="4"/>
  <c r="AJ70" i="4"/>
  <c r="AK42" i="4"/>
  <c r="AK70" i="4" l="1"/>
  <c r="AL42" i="4"/>
  <c r="AM69" i="4"/>
  <c r="AN30" i="4"/>
  <c r="AR43" i="4"/>
  <c r="AR71" i="4" s="1"/>
  <c r="AS39" i="4"/>
  <c r="AL72" i="4"/>
  <c r="AM41" i="4"/>
  <c r="AM72" i="4" l="1"/>
  <c r="AN41" i="4"/>
  <c r="AS43" i="4"/>
  <c r="AS71" i="4" s="1"/>
  <c r="AT39" i="4"/>
  <c r="AN69" i="4"/>
  <c r="AO30" i="4"/>
  <c r="AL70" i="4"/>
  <c r="AM42" i="4"/>
  <c r="AN42" i="4" l="1"/>
  <c r="AM70" i="4"/>
  <c r="AO69" i="4"/>
  <c r="AP30" i="4"/>
  <c r="AT43" i="4"/>
  <c r="AT71" i="4" s="1"/>
  <c r="AU39" i="4"/>
  <c r="AU43" i="4" s="1"/>
  <c r="AU71" i="4" s="1"/>
  <c r="AN72" i="4"/>
  <c r="AO41" i="4"/>
  <c r="AP41" i="4" l="1"/>
  <c r="AO72" i="4"/>
  <c r="AP69" i="4"/>
  <c r="AQ30" i="4"/>
  <c r="AN70" i="4"/>
  <c r="AO42" i="4"/>
  <c r="AO70" i="4" l="1"/>
  <c r="AP42" i="4"/>
  <c r="AQ69" i="4"/>
  <c r="AR30" i="4"/>
  <c r="AP72" i="4"/>
  <c r="AQ41" i="4"/>
  <c r="AQ72" i="4" l="1"/>
  <c r="AR41" i="4"/>
  <c r="AR69" i="4"/>
  <c r="AS30" i="4"/>
  <c r="AP70" i="4"/>
  <c r="AQ42" i="4"/>
  <c r="AQ70" i="4" l="1"/>
  <c r="AR42" i="4"/>
  <c r="AS69" i="4"/>
  <c r="AT30" i="4"/>
  <c r="AR72" i="4"/>
  <c r="AS41" i="4"/>
  <c r="AS72" i="4" l="1"/>
  <c r="AT41" i="4"/>
  <c r="AT69" i="4"/>
  <c r="AU30" i="4"/>
  <c r="AU69" i="4" s="1"/>
  <c r="AR70" i="4"/>
  <c r="AS42" i="4"/>
  <c r="AS70" i="4" l="1"/>
  <c r="AT42" i="4"/>
  <c r="AT72" i="4"/>
  <c r="AU41" i="4"/>
  <c r="AU72" i="4" s="1"/>
  <c r="AT70" i="4" l="1"/>
  <c r="AU42" i="4"/>
  <c r="AU70" i="4" s="1"/>
</calcChain>
</file>

<file path=xl/sharedStrings.xml><?xml version="1.0" encoding="utf-8"?>
<sst xmlns="http://schemas.openxmlformats.org/spreadsheetml/2006/main" count="1294" uniqueCount="691">
  <si>
    <t>（様式第１号）　マンションの建物・設備の概要等</t>
    <rPh sb="1" eb="3">
      <t>ヨウシキ</t>
    </rPh>
    <rPh sb="3" eb="4">
      <t>ダイ</t>
    </rPh>
    <rPh sb="5" eb="6">
      <t>ゴウ</t>
    </rPh>
    <rPh sb="14" eb="16">
      <t>タテモノ</t>
    </rPh>
    <rPh sb="17" eb="19">
      <t>セツビ</t>
    </rPh>
    <rPh sb="20" eb="22">
      <t>ガイヨウ</t>
    </rPh>
    <rPh sb="22" eb="23">
      <t>トウ</t>
    </rPh>
    <phoneticPr fontId="20"/>
  </si>
  <si>
    <t>③給水ポンプ</t>
  </si>
  <si>
    <t>（団地／　　　　棟） （複数棟の場合）</t>
  </si>
  <si>
    <t>②配電盤類</t>
    <rPh sb="1" eb="3">
      <t>ハイデン</t>
    </rPh>
    <rPh sb="3" eb="4">
      <t>バン</t>
    </rPh>
    <rPh sb="4" eb="5">
      <t>ルイ</t>
    </rPh>
    <phoneticPr fontId="20"/>
  </si>
  <si>
    <t>④インターホン設備等</t>
    <rPh sb="7" eb="9">
      <t>セツビ</t>
    </rPh>
    <rPh sb="9" eb="10">
      <t>トウ</t>
    </rPh>
    <phoneticPr fontId="36"/>
  </si>
  <si>
    <t>　　</t>
  </si>
  <si>
    <t>周期</t>
    <rPh sb="0" eb="2">
      <t>シュウキ</t>
    </rPh>
    <phoneticPr fontId="36"/>
  </si>
  <si>
    <t>屋根</t>
  </si>
  <si>
    <t>清掃</t>
  </si>
  <si>
    <t>専有面積の合計</t>
    <rPh sb="0" eb="2">
      <t>センユウ</t>
    </rPh>
    <rPh sb="2" eb="4">
      <t>メンセキ</t>
    </rPh>
    <rPh sb="5" eb="7">
      <t>ゴウケイ</t>
    </rPh>
    <phoneticPr fontId="20"/>
  </si>
  <si>
    <t>経年</t>
    <rPh sb="0" eb="2">
      <t>ケイネン</t>
    </rPh>
    <phoneticPr fontId="61"/>
  </si>
  <si>
    <t>塗替</t>
    <rPh sb="0" eb="1">
      <t>ヌリ</t>
    </rPh>
    <rPh sb="1" eb="2">
      <t>カ</t>
    </rPh>
    <phoneticPr fontId="61"/>
  </si>
  <si>
    <t>修繕</t>
    <rPh sb="0" eb="2">
      <t>シュウゼン</t>
    </rPh>
    <phoneticPr fontId="36"/>
  </si>
  <si>
    <t>理事長名</t>
    <rPh sb="0" eb="3">
      <t>リジチョウ</t>
    </rPh>
    <rPh sb="3" eb="4">
      <t>ナ</t>
    </rPh>
    <phoneticPr fontId="20"/>
  </si>
  <si>
    <t>年度収支</t>
    <rPh sb="0" eb="2">
      <t>ネンド</t>
    </rPh>
    <rPh sb="2" eb="4">
      <t>シュウシ</t>
    </rPh>
    <phoneticPr fontId="36"/>
  </si>
  <si>
    <t>駐車場設備</t>
    <rPh sb="0" eb="2">
      <t>チュウシャ</t>
    </rPh>
    <rPh sb="2" eb="3">
      <t>ジョウ</t>
    </rPh>
    <rPh sb="3" eb="5">
      <t>セツビ</t>
    </rPh>
    <phoneticPr fontId="20"/>
  </si>
  <si>
    <t>調査・診断</t>
    <rPh sb="0" eb="2">
      <t>チョウサ</t>
    </rPh>
    <rPh sb="3" eb="5">
      <t>シンダン</t>
    </rPh>
    <phoneticPr fontId="20"/>
  </si>
  <si>
    <t>暦年</t>
    <rPh sb="0" eb="2">
      <t>レキネン</t>
    </rPh>
    <phoneticPr fontId="61"/>
  </si>
  <si>
    <t>開放階段</t>
    <rPh sb="2" eb="4">
      <t>カイダン</t>
    </rPh>
    <phoneticPr fontId="36"/>
  </si>
  <si>
    <t>管理者等名</t>
    <rPh sb="0" eb="3">
      <t>カンリシャ</t>
    </rPh>
    <rPh sb="3" eb="4">
      <t>ナド</t>
    </rPh>
    <rPh sb="4" eb="5">
      <t>ナ</t>
    </rPh>
    <phoneticPr fontId="20"/>
  </si>
  <si>
    <t>点検等</t>
    <rPh sb="0" eb="3">
      <t>テンケントウ</t>
    </rPh>
    <phoneticPr fontId="20"/>
  </si>
  <si>
    <t>③外壁塗装（非雨掛かり部分）</t>
    <rPh sb="1" eb="3">
      <t>ガイヘキ</t>
    </rPh>
    <rPh sb="3" eb="5">
      <t>トソウ</t>
    </rPh>
    <rPh sb="6" eb="7">
      <t>ヒ</t>
    </rPh>
    <rPh sb="7" eb="8">
      <t>アメ</t>
    </rPh>
    <rPh sb="8" eb="9">
      <t>ガ</t>
    </rPh>
    <rPh sb="11" eb="13">
      <t>ブブン</t>
    </rPh>
    <phoneticPr fontId="36"/>
  </si>
  <si>
    <t>②貯水槽</t>
  </si>
  <si>
    <t>18　調査・診断、設計、工事監理等費用</t>
    <rPh sb="3" eb="5">
      <t>チョウサ</t>
    </rPh>
    <rPh sb="6" eb="8">
      <t>シンダン</t>
    </rPh>
    <rPh sb="9" eb="11">
      <t>セッケイ</t>
    </rPh>
    <rPh sb="12" eb="14">
      <t>コウジ</t>
    </rPh>
    <rPh sb="14" eb="16">
      <t>カンリ</t>
    </rPh>
    <rPh sb="16" eb="17">
      <t>ナド</t>
    </rPh>
    <rPh sb="17" eb="19">
      <t>ヒヨウ</t>
    </rPh>
    <phoneticPr fontId="61"/>
  </si>
  <si>
    <t>(1)</t>
  </si>
  <si>
    <t>共通仮設</t>
    <rPh sb="0" eb="2">
      <t>キョウツウ</t>
    </rPh>
    <phoneticPr fontId="36"/>
  </si>
  <si>
    <t>所有区分（建物）</t>
    <rPh sb="0" eb="2">
      <t>ショユウ</t>
    </rPh>
    <rPh sb="2" eb="4">
      <t>クブン</t>
    </rPh>
    <rPh sb="5" eb="7">
      <t>タテモノ</t>
    </rPh>
    <phoneticPr fontId="20"/>
  </si>
  <si>
    <t>耐震壁の増設、柱・梁の補強、免震、設備配管の補強、耐震ドアへの交換、エレベーターの着床装置・Ｐ波感知装置の設置等</t>
    <rPh sb="0" eb="2">
      <t>タイシン</t>
    </rPh>
    <rPh sb="2" eb="3">
      <t>カベ</t>
    </rPh>
    <rPh sb="4" eb="6">
      <t>ゾウセツ</t>
    </rPh>
    <rPh sb="7" eb="8">
      <t>ハシラ</t>
    </rPh>
    <rPh sb="9" eb="10">
      <t>ハリ</t>
    </rPh>
    <rPh sb="11" eb="13">
      <t>ホキョウ</t>
    </rPh>
    <rPh sb="14" eb="16">
      <t>メンシン</t>
    </rPh>
    <rPh sb="17" eb="19">
      <t>セツビ</t>
    </rPh>
    <rPh sb="19" eb="21">
      <t>ハイカン</t>
    </rPh>
    <rPh sb="22" eb="24">
      <t>ホキョウ</t>
    </rPh>
    <rPh sb="55" eb="56">
      <t>トウ</t>
    </rPh>
    <phoneticPr fontId="20"/>
  </si>
  <si>
    <t xml:space="preserve">                                           </t>
  </si>
  <si>
    <t>補修、修繕</t>
    <rPh sb="0" eb="2">
      <t>ホシュウ</t>
    </rPh>
    <rPh sb="3" eb="5">
      <t>シュウゼン</t>
    </rPh>
    <phoneticPr fontId="36"/>
  </si>
  <si>
    <t>Ⅲ</t>
  </si>
  <si>
    <t>附属建物</t>
    <rPh sb="0" eb="2">
      <t>フゾク</t>
    </rPh>
    <rPh sb="2" eb="4">
      <t>タテモノ</t>
    </rPh>
    <phoneticPr fontId="20"/>
  </si>
  <si>
    <t>Ｉ</t>
  </si>
  <si>
    <t>マンション（団地）名</t>
    <rPh sb="6" eb="8">
      <t>ダンチ</t>
    </rPh>
    <rPh sb="9" eb="10">
      <t>ナ</t>
    </rPh>
    <phoneticPr fontId="20"/>
  </si>
  <si>
    <t>補修</t>
  </si>
  <si>
    <t>年</t>
    <rPh sb="0" eb="1">
      <t>ネン</t>
    </rPh>
    <phoneticPr fontId="20"/>
  </si>
  <si>
    <t>推定修繕工事項目の設定</t>
    <rPh sb="0" eb="2">
      <t>スイテイ</t>
    </rPh>
    <rPh sb="2" eb="4">
      <t>シュウゼン</t>
    </rPh>
    <rPh sb="4" eb="6">
      <t>コウジ</t>
    </rPh>
    <rPh sb="6" eb="8">
      <t>コウモク</t>
    </rPh>
    <rPh sb="9" eb="11">
      <t>セッテイ</t>
    </rPh>
    <phoneticPr fontId="20"/>
  </si>
  <si>
    <t>管理組合名</t>
    <rPh sb="0" eb="2">
      <t>カンリ</t>
    </rPh>
    <rPh sb="2" eb="4">
      <t>クミアイ</t>
    </rPh>
    <rPh sb="4" eb="5">
      <t>ナ</t>
    </rPh>
    <phoneticPr fontId="20"/>
  </si>
  <si>
    <t>全構成機器</t>
    <rPh sb="0" eb="1">
      <t>ゼン</t>
    </rPh>
    <rPh sb="1" eb="3">
      <t>コウセイ</t>
    </rPh>
    <rPh sb="3" eb="5">
      <t>キキ</t>
    </rPh>
    <phoneticPr fontId="20"/>
  </si>
  <si>
    <t>２　屋根防水</t>
    <rPh sb="2" eb="6">
      <t>ヤネボウスイ</t>
    </rPh>
    <phoneticPr fontId="61"/>
  </si>
  <si>
    <t>所在地</t>
    <rPh sb="0" eb="3">
      <t>ショザイチ</t>
    </rPh>
    <phoneticPr fontId="20"/>
  </si>
  <si>
    <t>時　期</t>
    <rPh sb="0" eb="1">
      <t>トキ</t>
    </rPh>
    <rPh sb="2" eb="3">
      <t>キ</t>
    </rPh>
    <phoneticPr fontId="20"/>
  </si>
  <si>
    <t>敷地面積</t>
    <rPh sb="0" eb="2">
      <t>シキチ</t>
    </rPh>
    <rPh sb="2" eb="4">
      <t>メンセキ</t>
    </rPh>
    <phoneticPr fontId="20"/>
  </si>
  <si>
    <t>分譲会社名</t>
    <rPh sb="0" eb="2">
      <t>ブンジョウ</t>
    </rPh>
    <rPh sb="2" eb="4">
      <t>カイシャ</t>
    </rPh>
    <rPh sb="4" eb="5">
      <t>ナ</t>
    </rPh>
    <phoneticPr fontId="20"/>
  </si>
  <si>
    <t>【新築マンションの場合】
・標準様式第3-2号に沿って、設計図書等に基づいて設定しています。
・マンションの形状、仕様などにより該当しない項目、また、修繕周期が計画期間に含まれないため推定修繕工事費を計上していない項目があります。計画期間内に修繕周期に到達しない項目に係る工事については、参考情報として当該工事の予定時期及び推定修繕工事費を明示しています。
・長期修繕計画の見直し、大規模修繕工事のための調査・診断、修繕設計及び工事監理の費用を含んでいます。
【既存マンションの場合】
・標準様式第3-2号に沿って、現状の長期修繕計画を踏まえ、保管されている設計図書、修繕等の履歴、現状の調査・診断の結果等に基づいて設定しています。
・（必要に応じて）建物及び設備の性能向上に関する項目を追加しています。
・（必要に応じて）屋内共用給排水管と同時かつ一体的に行う専有部分の配管工事に関する項目を追加しています。
・マンションの形状、仕様などにより該当しない項目、また、修繕周期が計画期間に含まれないため推定修繕工事費を計上していない項目があります。計画期間内に修繕周期に到達しない項目に係る工事については、参考情報として当該工事の予定時期及び推定修繕工事費を明示しています。
・長期修繕計画の見直し、大規模修繕工事のための調査・診断、修繕設計及び工事監理の費用を含んでいます。</t>
    <rPh sb="14" eb="16">
      <t>ヒョウジュン</t>
    </rPh>
    <rPh sb="18" eb="19">
      <t>ダイ</t>
    </rPh>
    <rPh sb="22" eb="23">
      <t>ゴウ</t>
    </rPh>
    <rPh sb="24" eb="25">
      <t>ソ</t>
    </rPh>
    <rPh sb="28" eb="30">
      <t>セッケイ</t>
    </rPh>
    <rPh sb="30" eb="32">
      <t>トショ</t>
    </rPh>
    <rPh sb="32" eb="33">
      <t>トウ</t>
    </rPh>
    <rPh sb="34" eb="36">
      <t>モトズ</t>
    </rPh>
    <rPh sb="115" eb="117">
      <t>ケイカク</t>
    </rPh>
    <rPh sb="117" eb="119">
      <t>キカン</t>
    </rPh>
    <rPh sb="119" eb="120">
      <t>ナイ</t>
    </rPh>
    <rPh sb="121" eb="123">
      <t>シュウゼン</t>
    </rPh>
    <rPh sb="123" eb="125">
      <t>シュウキ</t>
    </rPh>
    <rPh sb="126" eb="128">
      <t>トウタツ</t>
    </rPh>
    <rPh sb="131" eb="133">
      <t>コウモク</t>
    </rPh>
    <rPh sb="134" eb="135">
      <t>カカ</t>
    </rPh>
    <rPh sb="136" eb="138">
      <t>コウジ</t>
    </rPh>
    <rPh sb="231" eb="233">
      <t>キゾン</t>
    </rPh>
    <rPh sb="239" eb="241">
      <t>バアイ</t>
    </rPh>
    <rPh sb="355" eb="357">
      <t>ヒツヨウ</t>
    </rPh>
    <rPh sb="358" eb="359">
      <t>オウ</t>
    </rPh>
    <rPh sb="367" eb="370">
      <t>ハイスイカン</t>
    </rPh>
    <rPh sb="381" eb="383">
      <t>センユウ</t>
    </rPh>
    <rPh sb="383" eb="385">
      <t>ブブン</t>
    </rPh>
    <rPh sb="386" eb="388">
      <t>ハイカン</t>
    </rPh>
    <rPh sb="388" eb="390">
      <t>コウジ</t>
    </rPh>
    <rPh sb="391" eb="392">
      <t>カン</t>
    </rPh>
    <rPh sb="394" eb="396">
      <t>コウモク</t>
    </rPh>
    <rPh sb="397" eb="399">
      <t>ツイカ</t>
    </rPh>
    <phoneticPr fontId="20"/>
  </si>
  <si>
    <t>設計・監理事務所名</t>
    <rPh sb="0" eb="2">
      <t>セッケイ</t>
    </rPh>
    <rPh sb="3" eb="5">
      <t>カンリ</t>
    </rPh>
    <rPh sb="5" eb="8">
      <t>ジムショ</t>
    </rPh>
    <rPh sb="8" eb="9">
      <t>ナ</t>
    </rPh>
    <phoneticPr fontId="20"/>
  </si>
  <si>
    <t>住棟内ネットワーク</t>
  </si>
  <si>
    <t>撤去・葺替</t>
  </si>
  <si>
    <t>Ｃタイプ</t>
  </si>
  <si>
    <t>建築面積（建蔽率）</t>
    <rPh sb="0" eb="2">
      <t>ケンチク</t>
    </rPh>
    <rPh sb="2" eb="4">
      <t>メンセキ</t>
    </rPh>
    <rPh sb="5" eb="8">
      <t>ケンペイリツ</t>
    </rPh>
    <phoneticPr fontId="20"/>
  </si>
  <si>
    <t>合計</t>
    <rPh sb="0" eb="2">
      <t>ゴウケイ</t>
    </rPh>
    <phoneticPr fontId="61"/>
  </si>
  <si>
    <t>④長期修繕計画の見直し</t>
    <rPh sb="1" eb="3">
      <t>チョウキ</t>
    </rPh>
    <rPh sb="3" eb="5">
      <t>シュウゼン</t>
    </rPh>
    <rPh sb="5" eb="7">
      <t>ケイカク</t>
    </rPh>
    <rPh sb="8" eb="10">
      <t>ミナオ</t>
    </rPh>
    <phoneticPr fontId="20"/>
  </si>
  <si>
    <t>修繕積立金の額（Ｍ＝Ｋ×Ｌ）
（戸当たり月当たり）</t>
    <rPh sb="0" eb="2">
      <t>シュウゼン</t>
    </rPh>
    <rPh sb="2" eb="5">
      <t>ツミタテキン</t>
    </rPh>
    <rPh sb="6" eb="7">
      <t>ガク</t>
    </rPh>
    <rPh sb="16" eb="17">
      <t>ト</t>
    </rPh>
    <rPh sb="17" eb="18">
      <t>ア</t>
    </rPh>
    <rPh sb="20" eb="22">
      <t>ツキア</t>
    </rPh>
    <phoneticPr fontId="20"/>
  </si>
  <si>
    <t>工事区分</t>
    <rPh sb="0" eb="2">
      <t>コウジ</t>
    </rPh>
    <rPh sb="2" eb="4">
      <t>クブン</t>
    </rPh>
    <phoneticPr fontId="20"/>
  </si>
  <si>
    <t>管理会社名</t>
    <rPh sb="0" eb="2">
      <t>カンリ</t>
    </rPh>
    <rPh sb="2" eb="4">
      <t>カイシャ</t>
    </rPh>
    <rPh sb="4" eb="5">
      <t>ナ</t>
    </rPh>
    <phoneticPr fontId="20"/>
  </si>
  <si>
    <t>９　排水設備</t>
    <rPh sb="2" eb="4">
      <t>ハイスイ</t>
    </rPh>
    <rPh sb="4" eb="6">
      <t>セツビ</t>
    </rPh>
    <phoneticPr fontId="20"/>
  </si>
  <si>
    <t>竣工日</t>
    <rPh sb="0" eb="2">
      <t>シュンコウ</t>
    </rPh>
    <rPh sb="2" eb="3">
      <t>ヒ</t>
    </rPh>
    <phoneticPr fontId="20"/>
  </si>
  <si>
    <t>延べ面積（容積率）</t>
    <rPh sb="0" eb="1">
      <t>ノ</t>
    </rPh>
    <rPh sb="2" eb="4">
      <t>メンセキ</t>
    </rPh>
    <rPh sb="5" eb="8">
      <t>ヨウセキリツ</t>
    </rPh>
    <phoneticPr fontId="20"/>
  </si>
  <si>
    <t>Ｍ　修繕積立金の額
　（円／月・戸）</t>
    <rPh sb="12" eb="13">
      <t>エン</t>
    </rPh>
    <rPh sb="14" eb="15">
      <t>ツキ</t>
    </rPh>
    <rPh sb="16" eb="17">
      <t>ト</t>
    </rPh>
    <phoneticPr fontId="20"/>
  </si>
  <si>
    <r>
      <rPr>
        <sz val="10"/>
        <rFont val="Meiryo UI"/>
        <family val="3"/>
        <charset val="128"/>
      </rPr>
      <t>見直しに向けた点検・調査・診断、長期修繕計画の見直し</t>
    </r>
    <rPh sb="0" eb="2">
      <t>ミナオ</t>
    </rPh>
    <rPh sb="4" eb="5">
      <t>ム</t>
    </rPh>
    <phoneticPr fontId="36"/>
  </si>
  <si>
    <t>部分</t>
    <rPh sb="0" eb="2">
      <t>ブブン</t>
    </rPh>
    <phoneticPr fontId="20"/>
  </si>
  <si>
    <t>昇降機設備</t>
    <rPh sb="0" eb="3">
      <t>ショウコウキ</t>
    </rPh>
    <rPh sb="3" eb="5">
      <t>セツビ</t>
    </rPh>
    <phoneticPr fontId="20"/>
  </si>
  <si>
    <t>③インターネット設備</t>
    <rPh sb="8" eb="10">
      <t>セツビ</t>
    </rPh>
    <phoneticPr fontId="36"/>
  </si>
  <si>
    <t>③主な修繕工事の実施</t>
    <rPh sb="1" eb="2">
      <t>オモ</t>
    </rPh>
    <rPh sb="3" eb="5">
      <t>シュウゼン</t>
    </rPh>
    <rPh sb="5" eb="7">
      <t>コウジ</t>
    </rPh>
    <rPh sb="8" eb="10">
      <t>ジッシ</t>
    </rPh>
    <phoneticPr fontId="20"/>
  </si>
  <si>
    <t>２　修繕積立金の額の設定の考え方</t>
    <rPh sb="8" eb="9">
      <t>ガク</t>
    </rPh>
    <phoneticPr fontId="20"/>
  </si>
  <si>
    <t>（分譲時）長期修繕計画案の作成者</t>
    <rPh sb="1" eb="4">
      <t>ブンジョウジ</t>
    </rPh>
    <rPh sb="5" eb="7">
      <t>チョウキ</t>
    </rPh>
    <rPh sb="7" eb="9">
      <t>シュウゼン</t>
    </rPh>
    <rPh sb="9" eb="11">
      <t>ケイカク</t>
    </rPh>
    <rPh sb="11" eb="12">
      <t>アン</t>
    </rPh>
    <rPh sb="13" eb="16">
      <t>サクセイシャ</t>
    </rPh>
    <phoneticPr fontId="20"/>
  </si>
  <si>
    <r>
      <t>（注）</t>
    </r>
    <r>
      <rPr>
        <sz val="10"/>
        <rFont val="ＭＳ ゴシック"/>
        <family val="3"/>
        <charset val="128"/>
      </rPr>
      <t>諸経費には「長期修繕計画作成ガイドライン」33ページに示すとおり、現場管理費・一般管理費・法定福利費のほか、大規模修繕瑕疵保険の保険料なども見込んで修繕積立金額を検討することが重要です。</t>
    </r>
    <rPh sb="1" eb="2">
      <t>チュウ</t>
    </rPh>
    <rPh sb="3" eb="6">
      <t>ショケイヒ</t>
    </rPh>
    <rPh sb="9" eb="17">
      <t>チョウキシュウゼンケイカクサクセイ</t>
    </rPh>
    <rPh sb="30" eb="31">
      <t>シメ</t>
    </rPh>
    <rPh sb="84" eb="86">
      <t>ケントウ</t>
    </rPh>
    <phoneticPr fontId="20"/>
  </si>
  <si>
    <t>構造</t>
    <rPh sb="0" eb="2">
      <t>コウゾウ</t>
    </rPh>
    <phoneticPr fontId="20"/>
  </si>
  <si>
    <t>〔単棟型の場合〕</t>
    <rPh sb="1" eb="2">
      <t>タン</t>
    </rPh>
    <rPh sb="2" eb="3">
      <t>トウ</t>
    </rPh>
    <rPh sb="3" eb="4">
      <t>ガタ</t>
    </rPh>
    <rPh sb="5" eb="7">
      <t>バアイ</t>
    </rPh>
    <phoneticPr fontId="20"/>
  </si>
  <si>
    <t>①共用内部</t>
  </si>
  <si>
    <t>階数／棟数</t>
    <rPh sb="0" eb="2">
      <t>カイスウ</t>
    </rPh>
    <rPh sb="3" eb="4">
      <t>トウ</t>
    </rPh>
    <rPh sb="4" eb="5">
      <t>スウ</t>
    </rPh>
    <phoneticPr fontId="20"/>
  </si>
  <si>
    <t>（店舗等）</t>
    <rPh sb="1" eb="3">
      <t>テンポ</t>
    </rPh>
    <rPh sb="3" eb="4">
      <t>トウ</t>
    </rPh>
    <phoneticPr fontId="20"/>
  </si>
  <si>
    <t>部位</t>
    <rPh sb="0" eb="2">
      <t>ブイ</t>
    </rPh>
    <phoneticPr fontId="20"/>
  </si>
  <si>
    <t>団地</t>
    <rPh sb="0" eb="2">
      <t>ダンチ</t>
    </rPh>
    <phoneticPr fontId="20"/>
  </si>
  <si>
    <t>消火栓ポンプ、消火管、ホース類等</t>
  </si>
  <si>
    <t>住戸数</t>
    <rPh sb="0" eb="1">
      <t>ジュウ</t>
    </rPh>
    <rPh sb="1" eb="3">
      <t>コスウ</t>
    </rPh>
    <phoneticPr fontId="20"/>
  </si>
  <si>
    <t>住戸タイプ</t>
    <rPh sb="0" eb="2">
      <t>ジュウコ</t>
    </rPh>
    <phoneticPr fontId="20"/>
  </si>
  <si>
    <t>照明照度の確保、オートロック、防犯カメラの設置等</t>
    <rPh sb="0" eb="2">
      <t>ショウメイ</t>
    </rPh>
    <rPh sb="2" eb="4">
      <t>ショウド</t>
    </rPh>
    <rPh sb="5" eb="7">
      <t>カクホ</t>
    </rPh>
    <rPh sb="15" eb="17">
      <t>ボウハン</t>
    </rPh>
    <rPh sb="21" eb="23">
      <t>セッチ</t>
    </rPh>
    <rPh sb="23" eb="24">
      <t>トウ</t>
    </rPh>
    <phoneticPr fontId="20"/>
  </si>
  <si>
    <t>笠木、架台、マンホール蓋、階段ノンスリップ、避難ハッチ、タラップ、排水金物、室名札、立て樋・支持金物、隔て板、物干金物、スリーブキャップ等</t>
    <rPh sb="11" eb="12">
      <t>フタ</t>
    </rPh>
    <rPh sb="13" eb="15">
      <t>カイダン</t>
    </rPh>
    <rPh sb="22" eb="24">
      <t>ヒナン</t>
    </rPh>
    <rPh sb="33" eb="35">
      <t>ハイスイ</t>
    </rPh>
    <rPh sb="35" eb="37">
      <t>カナモノ</t>
    </rPh>
    <rPh sb="38" eb="39">
      <t>シツ</t>
    </rPh>
    <rPh sb="39" eb="40">
      <t>ナ</t>
    </rPh>
    <rPh sb="40" eb="41">
      <t>フダ</t>
    </rPh>
    <rPh sb="42" eb="43">
      <t>タ</t>
    </rPh>
    <rPh sb="44" eb="45">
      <t>トイ</t>
    </rPh>
    <rPh sb="46" eb="48">
      <t>シジ</t>
    </rPh>
    <rPh sb="48" eb="50">
      <t>カナモノ</t>
    </rPh>
    <phoneticPr fontId="20"/>
  </si>
  <si>
    <t>(4)　</t>
  </si>
  <si>
    <t>電力設備</t>
    <rPh sb="0" eb="2">
      <t>デンリョク</t>
    </rPh>
    <rPh sb="2" eb="4">
      <t>セツビ</t>
    </rPh>
    <phoneticPr fontId="20"/>
  </si>
  <si>
    <t>５　鉄部塗装等</t>
    <rPh sb="2" eb="4">
      <t>テツブ</t>
    </rPh>
    <rPh sb="4" eb="6">
      <t>トソウ</t>
    </rPh>
    <rPh sb="6" eb="7">
      <t>トウ</t>
    </rPh>
    <phoneticPr fontId="61"/>
  </si>
  <si>
    <t>(2)</t>
  </si>
  <si>
    <t>12　電灯設備等</t>
    <rPh sb="3" eb="5">
      <t>デントウ</t>
    </rPh>
    <rPh sb="5" eb="7">
      <t>セツビ</t>
    </rPh>
    <rPh sb="7" eb="8">
      <t>ナド</t>
    </rPh>
    <phoneticPr fontId="61"/>
  </si>
  <si>
    <t>消防用設備</t>
  </si>
  <si>
    <t>給・排水設備</t>
    <rPh sb="0" eb="1">
      <t>キュウ</t>
    </rPh>
    <rPh sb="2" eb="4">
      <t>ハイスイ</t>
    </rPh>
    <rPh sb="4" eb="6">
      <t>セツビ</t>
    </rPh>
    <phoneticPr fontId="20"/>
  </si>
  <si>
    <t>小計</t>
    <rPh sb="0" eb="2">
      <t>ショウケイ</t>
    </rPh>
    <phoneticPr fontId="20"/>
  </si>
  <si>
    <t>ガス設備</t>
    <rPh sb="2" eb="4">
      <t>セツビ</t>
    </rPh>
    <phoneticPr fontId="20"/>
  </si>
  <si>
    <t>空調・換気設備</t>
    <rPh sb="0" eb="2">
      <t>クウチョウ</t>
    </rPh>
    <rPh sb="3" eb="5">
      <t>カンキ</t>
    </rPh>
    <rPh sb="5" eb="7">
      <t>セツビ</t>
    </rPh>
    <phoneticPr fontId="20"/>
  </si>
  <si>
    <t>区分</t>
    <rPh sb="0" eb="2">
      <t>クブン</t>
    </rPh>
    <phoneticPr fontId="20"/>
  </si>
  <si>
    <t>①昇降機</t>
  </si>
  <si>
    <t>情報・通信設備</t>
    <rPh sb="0" eb="2">
      <t>ジョウホウ</t>
    </rPh>
    <rPh sb="3" eb="5">
      <t>ツウシン</t>
    </rPh>
    <rPh sb="5" eb="7">
      <t>セツビ</t>
    </rPh>
    <phoneticPr fontId="20"/>
  </si>
  <si>
    <t>管理区分（建物）</t>
    <rPh sb="0" eb="2">
      <t>カンリ</t>
    </rPh>
    <rPh sb="2" eb="4">
      <t>クブン</t>
    </rPh>
    <rPh sb="5" eb="7">
      <t>タテモノ</t>
    </rPh>
    <phoneticPr fontId="20"/>
  </si>
  <si>
    <t>その他</t>
    <rPh sb="2" eb="3">
      <t>タ</t>
    </rPh>
    <phoneticPr fontId="20"/>
  </si>
  <si>
    <t>年</t>
  </si>
  <si>
    <t>カゴ内装、扉、三方枠等</t>
    <rPh sb="2" eb="4">
      <t>ナイソウ</t>
    </rPh>
    <rPh sb="5" eb="6">
      <t>トビラ</t>
    </rPh>
    <rPh sb="7" eb="9">
      <t>サンポウ</t>
    </rPh>
    <rPh sb="9" eb="10">
      <t>ワク</t>
    </rPh>
    <rPh sb="10" eb="11">
      <t>ナド</t>
    </rPh>
    <phoneticPr fontId="20"/>
  </si>
  <si>
    <t>(3)</t>
  </si>
  <si>
    <t>引込開閉器、幹線（電灯、動力）等</t>
  </si>
  <si>
    <t>　　　　㎡　　　　権利関係（□所有権・□借地権・□地上権）</t>
    <rPh sb="9" eb="11">
      <t>ケンリ</t>
    </rPh>
    <rPh sb="11" eb="13">
      <t>カンケイ</t>
    </rPh>
    <phoneticPr fontId="20"/>
  </si>
  <si>
    <t>④避雷針設備</t>
    <rPh sb="1" eb="4">
      <t>ヒライシン</t>
    </rPh>
    <rPh sb="4" eb="6">
      <t>セツビ</t>
    </rPh>
    <phoneticPr fontId="20"/>
  </si>
  <si>
    <t>（様式第4-1号）長期修繕計画総括表</t>
    <rPh sb="3" eb="4">
      <t>ダイ</t>
    </rPh>
    <rPh sb="7" eb="8">
      <t>ゴウ</t>
    </rPh>
    <rPh sb="9" eb="11">
      <t>チョウキ</t>
    </rPh>
    <rPh sb="11" eb="13">
      <t>シュウゼン</t>
    </rPh>
    <rPh sb="13" eb="15">
      <t>ケイカク</t>
    </rPh>
    <rPh sb="15" eb="17">
      <t>ソウカツ</t>
    </rPh>
    <rPh sb="17" eb="18">
      <t>ヒョウ</t>
    </rPh>
    <phoneticPr fontId="61"/>
  </si>
  <si>
    <t>関係者</t>
    <rPh sb="0" eb="2">
      <t>カンケイ</t>
    </rPh>
    <rPh sb="2" eb="3">
      <t>シャ</t>
    </rPh>
    <phoneticPr fontId="20"/>
  </si>
  <si>
    <t>施工会社名</t>
    <rPh sb="0" eb="2">
      <t>セコウ</t>
    </rPh>
    <rPh sb="2" eb="4">
      <t>カイシャ</t>
    </rPh>
    <rPh sb="4" eb="5">
      <t>ナ</t>
    </rPh>
    <phoneticPr fontId="20"/>
  </si>
  <si>
    <r>
      <t>補</t>
    </r>
    <r>
      <rPr>
        <sz val="10"/>
        <rFont val="Meiryo UI"/>
        <family val="3"/>
        <charset val="128"/>
      </rPr>
      <t>修、修繕</t>
    </r>
    <rPh sb="0" eb="2">
      <t>ホシュウ</t>
    </rPh>
    <rPh sb="3" eb="5">
      <t>シュウゼン</t>
    </rPh>
    <phoneticPr fontId="36"/>
  </si>
  <si>
    <t>屋内共用雑排水管</t>
    <rPh sb="0" eb="2">
      <t>オクナイ</t>
    </rPh>
    <rPh sb="2" eb="4">
      <t>キョウヨウ</t>
    </rPh>
    <rPh sb="4" eb="5">
      <t>ザツ</t>
    </rPh>
    <rPh sb="5" eb="7">
      <t>ハイスイ</t>
    </rPh>
    <rPh sb="7" eb="8">
      <t>カン</t>
    </rPh>
    <phoneticPr fontId="20"/>
  </si>
  <si>
    <t>合計</t>
    <rPh sb="0" eb="2">
      <t>ゴウケイ</t>
    </rPh>
    <phoneticPr fontId="20"/>
  </si>
  <si>
    <t>区分（標準管理規約との相違点等）</t>
    <rPh sb="0" eb="2">
      <t>クブン</t>
    </rPh>
    <rPh sb="3" eb="5">
      <t>ヒョウジュン</t>
    </rPh>
    <rPh sb="5" eb="7">
      <t>カンリ</t>
    </rPh>
    <rPh sb="7" eb="9">
      <t>キヤク</t>
    </rPh>
    <rPh sb="11" eb="13">
      <t>ソウイ</t>
    </rPh>
    <rPh sb="13" eb="14">
      <t>テン</t>
    </rPh>
    <rPh sb="14" eb="15">
      <t>トウ</t>
    </rPh>
    <phoneticPr fontId="20"/>
  </si>
  <si>
    <t>エントランスホール、エレベーターホールの壁、床、天井</t>
  </si>
  <si>
    <t>②調査・診断の実施</t>
    <rPh sb="1" eb="3">
      <t>チョウサ</t>
    </rPh>
    <rPh sb="4" eb="6">
      <t>シンダン</t>
    </rPh>
    <rPh sb="7" eb="9">
      <t>ジッシ</t>
    </rPh>
    <phoneticPr fontId="20"/>
  </si>
  <si>
    <t>７　共用内部</t>
    <rPh sb="2" eb="4">
      <t>キョウヨウ</t>
    </rPh>
    <rPh sb="4" eb="6">
      <t>ナイブ</t>
    </rPh>
    <phoneticPr fontId="61"/>
  </si>
  <si>
    <t>バルコニーの床
（側溝、幅木を含む）</t>
    <rPh sb="6" eb="7">
      <t>ユカ</t>
    </rPh>
    <phoneticPr fontId="20"/>
  </si>
  <si>
    <t>管理・所有区分</t>
    <rPh sb="0" eb="2">
      <t>カンリ</t>
    </rPh>
    <rPh sb="3" eb="5">
      <t>ショユウ</t>
    </rPh>
    <rPh sb="5" eb="7">
      <t>クブン</t>
    </rPh>
    <phoneticPr fontId="20"/>
  </si>
  <si>
    <t>単価</t>
  </si>
  <si>
    <t>住戸玄関ドア、共用部分ドア、自動ドア</t>
    <rPh sb="0" eb="1">
      <t>ジュウ</t>
    </rPh>
    <rPh sb="1" eb="2">
      <t>コ</t>
    </rPh>
    <rPh sb="2" eb="4">
      <t>ゲンカン</t>
    </rPh>
    <rPh sb="7" eb="9">
      <t>キョウヨウ</t>
    </rPh>
    <rPh sb="9" eb="11">
      <t>ブブン</t>
    </rPh>
    <rPh sb="14" eb="16">
      <t>ジドウ</t>
    </rPh>
    <phoneticPr fontId="20"/>
  </si>
  <si>
    <t>〔団地型の場合〕</t>
    <rPh sb="1" eb="3">
      <t>ダンチ</t>
    </rPh>
    <rPh sb="3" eb="4">
      <t>ガタ</t>
    </rPh>
    <rPh sb="5" eb="7">
      <t>バアイ</t>
    </rPh>
    <phoneticPr fontId="20"/>
  </si>
  <si>
    <t>□自転車置場、□バイク置場、□ ゴミ集積所、□遊具（プレイロット）、
□屋上緑化</t>
    <rPh sb="11" eb="12">
      <t>オ</t>
    </rPh>
    <rPh sb="12" eb="13">
      <t>バ</t>
    </rPh>
    <rPh sb="18" eb="21">
      <t>シュウセキジョ</t>
    </rPh>
    <rPh sb="23" eb="25">
      <t>ユウグ</t>
    </rPh>
    <rPh sb="36" eb="38">
      <t>オクジョウ</t>
    </rPh>
    <rPh sb="38" eb="40">
      <t>リョクカ</t>
    </rPh>
    <phoneticPr fontId="20"/>
  </si>
  <si>
    <t>期間合計</t>
    <rPh sb="0" eb="2">
      <t>キカン</t>
    </rPh>
    <rPh sb="2" eb="4">
      <t>ゴウケイ</t>
    </rPh>
    <phoneticPr fontId="20"/>
  </si>
  <si>
    <t>棟別</t>
    <rPh sb="0" eb="1">
      <t>トウ</t>
    </rPh>
    <rPh sb="1" eb="2">
      <t>ベツ</t>
    </rPh>
    <phoneticPr fontId="20"/>
  </si>
  <si>
    <t>呼称</t>
  </si>
  <si>
    <t>維持管理の状況</t>
    <rPh sb="0" eb="2">
      <t>イジ</t>
    </rPh>
    <rPh sb="2" eb="4">
      <t>カンリ</t>
    </rPh>
    <rPh sb="5" eb="7">
      <t>ジョウキョウ</t>
    </rPh>
    <phoneticPr fontId="20"/>
  </si>
  <si>
    <t>□現に有効な管理規約　□原始規約　　　　　　　　　　</t>
    <rPh sb="1" eb="2">
      <t>ゲン</t>
    </rPh>
    <rPh sb="3" eb="5">
      <t>ユウコウ</t>
    </rPh>
    <rPh sb="6" eb="8">
      <t>カンリ</t>
    </rPh>
    <rPh sb="8" eb="10">
      <t>キヤク</t>
    </rPh>
    <rPh sb="12" eb="14">
      <t>ゲンシ</t>
    </rPh>
    <rPh sb="14" eb="16">
      <t>キヤク</t>
    </rPh>
    <phoneticPr fontId="20"/>
  </si>
  <si>
    <t>実施年月</t>
    <rPh sb="0" eb="2">
      <t>ジッシ</t>
    </rPh>
    <rPh sb="2" eb="3">
      <t>ネン</t>
    </rPh>
    <rPh sb="3" eb="4">
      <t>ツキ</t>
    </rPh>
    <phoneticPr fontId="20"/>
  </si>
  <si>
    <t>15　昇降機設備</t>
    <rPh sb="3" eb="6">
      <t>ショウコウキ</t>
    </rPh>
    <rPh sb="6" eb="8">
      <t>セツビ</t>
    </rPh>
    <phoneticPr fontId="61"/>
  </si>
  <si>
    <t>開放廊下</t>
  </si>
  <si>
    <t>共用廊下等の照明器具、配線器具、非常照明等</t>
    <rPh sb="20" eb="21">
      <t>トウ</t>
    </rPh>
    <phoneticPr fontId="36"/>
  </si>
  <si>
    <t>①法定点検等の実施</t>
    <rPh sb="1" eb="3">
      <t>ホウテイ</t>
    </rPh>
    <rPh sb="3" eb="5">
      <t>テンケン</t>
    </rPh>
    <rPh sb="5" eb="6">
      <t>トウ</t>
    </rPh>
    <rPh sb="7" eb="9">
      <t>ジッシ</t>
    </rPh>
    <phoneticPr fontId="20"/>
  </si>
  <si>
    <t>　　　　 　　 (設備）</t>
    <rPh sb="9" eb="11">
      <t>セツビ</t>
    </rPh>
    <phoneticPr fontId="20"/>
  </si>
  <si>
    <t>点検等の結果の要点</t>
    <rPh sb="0" eb="2">
      <t>テンケン</t>
    </rPh>
    <rPh sb="2" eb="3">
      <t>トウ</t>
    </rPh>
    <rPh sb="4" eb="6">
      <t>ケッカ</t>
    </rPh>
    <rPh sb="7" eb="9">
      <t>ヨウテン</t>
    </rPh>
    <phoneticPr fontId="20"/>
  </si>
  <si>
    <t>　　　　年　月</t>
  </si>
  <si>
    <t>仮設</t>
  </si>
  <si>
    <t>調査・診断の結果の要点</t>
    <rPh sb="0" eb="2">
      <t>チョウサ</t>
    </rPh>
    <rPh sb="3" eb="5">
      <t>シンダン</t>
    </rPh>
    <rPh sb="6" eb="8">
      <t>ケッカ</t>
    </rPh>
    <rPh sb="9" eb="11">
      <t>ヨウテン</t>
    </rPh>
    <phoneticPr fontId="20"/>
  </si>
  <si>
    <t>住戸数（戸）</t>
    <rPh sb="0" eb="1">
      <t>ジュウ</t>
    </rPh>
    <rPh sb="1" eb="2">
      <t>ト</t>
    </rPh>
    <rPh sb="2" eb="3">
      <t>スウ</t>
    </rPh>
    <rPh sb="4" eb="5">
      <t>ト</t>
    </rPh>
    <phoneticPr fontId="20"/>
  </si>
  <si>
    <t>箇　所</t>
    <rPh sb="0" eb="1">
      <t>カ</t>
    </rPh>
    <rPh sb="2" eb="3">
      <t>ショ</t>
    </rPh>
    <phoneticPr fontId="20"/>
  </si>
  <si>
    <t>点検・調整</t>
    <rPh sb="0" eb="2">
      <t>テンケン</t>
    </rPh>
    <rPh sb="3" eb="5">
      <t>チョウセイ</t>
    </rPh>
    <phoneticPr fontId="36"/>
  </si>
  <si>
    <t>修繕工事の概要</t>
    <rPh sb="5" eb="7">
      <t>ガイヨウ</t>
    </rPh>
    <phoneticPr fontId="20"/>
  </si>
  <si>
    <t>会計状況</t>
    <rPh sb="0" eb="2">
      <t>カイケイ</t>
    </rPh>
    <rPh sb="2" eb="4">
      <t>ジョウキョウ</t>
    </rPh>
    <phoneticPr fontId="20"/>
  </si>
  <si>
    <t>補修</t>
    <rPh sb="0" eb="2">
      <t>ホシュウ</t>
    </rPh>
    <phoneticPr fontId="61"/>
  </si>
  <si>
    <t>Ⅰ　仮設</t>
    <rPh sb="2" eb="4">
      <t>カセツ</t>
    </rPh>
    <phoneticPr fontId="20"/>
  </si>
  <si>
    <t>借入金の残高</t>
    <rPh sb="0" eb="3">
      <t>カリイレキン</t>
    </rPh>
    <rPh sb="4" eb="6">
      <t>ザンダカ</t>
    </rPh>
    <phoneticPr fontId="20"/>
  </si>
  <si>
    <t>　　　　</t>
  </si>
  <si>
    <t>修繕積立金残高</t>
    <rPh sb="0" eb="2">
      <t>シュウゼン</t>
    </rPh>
    <rPh sb="2" eb="5">
      <t>ツミタテキン</t>
    </rPh>
    <rPh sb="5" eb="7">
      <t>ザンダカ</t>
    </rPh>
    <phoneticPr fontId="20"/>
  </si>
  <si>
    <t>屋内共用給水管、屋外共用給水管</t>
  </si>
  <si>
    <t>　　　　　</t>
  </si>
  <si>
    <t>電話配線盤（MDF）、中間端子盤（IDF）等</t>
    <rPh sb="0" eb="2">
      <t>デンワ</t>
    </rPh>
    <rPh sb="2" eb="4">
      <t>ハイセン</t>
    </rPh>
    <rPh sb="4" eb="5">
      <t>バン</t>
    </rPh>
    <rPh sb="11" eb="13">
      <t>チュウカン</t>
    </rPh>
    <rPh sb="13" eb="15">
      <t>タンシ</t>
    </rPh>
    <rPh sb="15" eb="16">
      <t>バン</t>
    </rPh>
    <rPh sb="21" eb="22">
      <t>トウ</t>
    </rPh>
    <phoneticPr fontId="20"/>
  </si>
  <si>
    <t>３　床防水</t>
  </si>
  <si>
    <t>西暦</t>
    <rPh sb="0" eb="2">
      <t>セイレキ</t>
    </rPh>
    <phoneticPr fontId="36"/>
  </si>
  <si>
    <t xml:space="preserve">  月当たり・戸当たり　　　                                （円）</t>
  </si>
  <si>
    <t>修繕積立金の額</t>
    <rPh sb="0" eb="2">
      <t>シュウゼン</t>
    </rPh>
    <rPh sb="2" eb="5">
      <t>ツミタテキン</t>
    </rPh>
    <rPh sb="6" eb="7">
      <t>ガク</t>
    </rPh>
    <phoneticPr fontId="20"/>
  </si>
  <si>
    <t>塗替</t>
  </si>
  <si>
    <t>専用使用料からの繰入</t>
    <rPh sb="0" eb="2">
      <t>センヨウ</t>
    </rPh>
    <rPh sb="2" eb="4">
      <t>シヨウ</t>
    </rPh>
    <rPh sb="4" eb="5">
      <t>リョウ</t>
    </rPh>
    <rPh sb="8" eb="10">
      <t>クリイレ</t>
    </rPh>
    <phoneticPr fontId="20"/>
  </si>
  <si>
    <t>（Ｌ1）</t>
  </si>
  <si>
    <t>駐車場等の使用料からの繰入</t>
    <rPh sb="3" eb="4">
      <t>トウ</t>
    </rPh>
    <phoneticPr fontId="20"/>
  </si>
  <si>
    <t>その他の繰入</t>
    <rPh sb="2" eb="3">
      <t>タ</t>
    </rPh>
    <rPh sb="4" eb="6">
      <t>クリイレ</t>
    </rPh>
    <phoneticPr fontId="20"/>
  </si>
  <si>
    <t>実施予定時期</t>
    <rPh sb="0" eb="2">
      <t>ジッシ</t>
    </rPh>
    <rPh sb="2" eb="4">
      <t>ヨテイ</t>
    </rPh>
    <rPh sb="4" eb="6">
      <t>ジキ</t>
    </rPh>
    <phoneticPr fontId="36"/>
  </si>
  <si>
    <t>修繕積立金
　年度合計</t>
  </si>
  <si>
    <t>　　　　　　　　　　　　　　　　　　　　　（注）団地型（複数棟）の場合は、団地（全体）と棟別に区分</t>
  </si>
  <si>
    <t>⑤タイル張補修</t>
    <rPh sb="4" eb="5">
      <t>ハ</t>
    </rPh>
    <rPh sb="5" eb="7">
      <t>ホシュウ</t>
    </rPh>
    <phoneticPr fontId="36"/>
  </si>
  <si>
    <t>設計図書等の保管状況</t>
    <rPh sb="0" eb="2">
      <t>セッケイ</t>
    </rPh>
    <rPh sb="2" eb="4">
      <t>トショ</t>
    </rPh>
    <rPh sb="4" eb="5">
      <t>トウ</t>
    </rPh>
    <rPh sb="6" eb="8">
      <t>ホカン</t>
    </rPh>
    <rPh sb="8" eb="10">
      <t>ジョウキョウ</t>
    </rPh>
    <phoneticPr fontId="20"/>
  </si>
  <si>
    <t>（竣工図 ）                       　　　　　　</t>
    <rPh sb="1" eb="3">
      <t>シュンコウ</t>
    </rPh>
    <rPh sb="3" eb="4">
      <t>ズ</t>
    </rPh>
    <phoneticPr fontId="20"/>
  </si>
  <si>
    <t>□構造計算書</t>
    <rPh sb="1" eb="3">
      <t>コウゾウ</t>
    </rPh>
    <rPh sb="3" eb="6">
      <t>ケイサンショ</t>
    </rPh>
    <phoneticPr fontId="20"/>
  </si>
  <si>
    <t>設定期間Ⅰ(年）</t>
    <rPh sb="0" eb="2">
      <t>セッテイ</t>
    </rPh>
    <rPh sb="2" eb="4">
      <t>キカン</t>
    </rPh>
    <rPh sb="6" eb="7">
      <t>ネン</t>
    </rPh>
    <phoneticPr fontId="20"/>
  </si>
  <si>
    <t>□数量計算書</t>
    <rPh sb="1" eb="3">
      <t>スウリョウ</t>
    </rPh>
    <rPh sb="3" eb="6">
      <t>ケイサンショ</t>
    </rPh>
    <phoneticPr fontId="20"/>
  </si>
  <si>
    <t>推定修繕工事項目</t>
    <rPh sb="0" eb="2">
      <t>スイテイ</t>
    </rPh>
    <rPh sb="2" eb="4">
      <t>シュウゼン</t>
    </rPh>
    <rPh sb="4" eb="6">
      <t>コウジ</t>
    </rPh>
    <rPh sb="6" eb="8">
      <t>コウモク</t>
    </rPh>
    <phoneticPr fontId="20"/>
  </si>
  <si>
    <t xml:space="preserve">（竣工図に基づく数量計算書）          </t>
    <rPh sb="1" eb="3">
      <t>シュンコウ</t>
    </rPh>
    <rPh sb="3" eb="4">
      <t>ズ</t>
    </rPh>
    <rPh sb="5" eb="6">
      <t>モト</t>
    </rPh>
    <rPh sb="8" eb="10">
      <t>スウリョウ</t>
    </rPh>
    <rPh sb="10" eb="12">
      <t>ケイサン</t>
    </rPh>
    <rPh sb="12" eb="13">
      <t>ショ</t>
    </rPh>
    <phoneticPr fontId="20"/>
  </si>
  <si>
    <t>数量</t>
  </si>
  <si>
    <t>建替</t>
    <rPh sb="0" eb="2">
      <t>タテカ</t>
    </rPh>
    <phoneticPr fontId="36"/>
  </si>
  <si>
    <t>①自走式駐車場</t>
    <rPh sb="1" eb="4">
      <t>ジソウシキ</t>
    </rPh>
    <rPh sb="4" eb="6">
      <t>チュウシャ</t>
    </rPh>
    <rPh sb="6" eb="7">
      <t>ジョウ</t>
    </rPh>
    <phoneticPr fontId="36"/>
  </si>
  <si>
    <t>□法定点検、□保守契約による点検　　</t>
    <rPh sb="1" eb="2">
      <t>ホウ</t>
    </rPh>
    <rPh sb="2" eb="3">
      <t>テイ</t>
    </rPh>
    <rPh sb="3" eb="5">
      <t>テンケン</t>
    </rPh>
    <phoneticPr fontId="20"/>
  </si>
  <si>
    <t>①屋内消火栓設備</t>
  </si>
  <si>
    <t>住棟内ネットワーク</t>
    <rPh sb="0" eb="1">
      <t>ジュウ</t>
    </rPh>
    <rPh sb="1" eb="2">
      <t>トウ</t>
    </rPh>
    <rPh sb="2" eb="3">
      <t>ナイ</t>
    </rPh>
    <phoneticPr fontId="20"/>
  </si>
  <si>
    <t>更生</t>
    <rPh sb="0" eb="2">
      <t>コウセイ</t>
    </rPh>
    <phoneticPr fontId="36"/>
  </si>
  <si>
    <t>（過去に実施したもの）</t>
    <rPh sb="1" eb="3">
      <t>カコ</t>
    </rPh>
    <rPh sb="4" eb="6">
      <t>ジッシ</t>
    </rPh>
    <phoneticPr fontId="20"/>
  </si>
  <si>
    <t>修繕積立金の額の設定</t>
    <rPh sb="0" eb="2">
      <t>シュウゼン</t>
    </rPh>
    <rPh sb="2" eb="5">
      <t>ツミタテキン</t>
    </rPh>
    <rPh sb="6" eb="7">
      <t>ガク</t>
    </rPh>
    <rPh sb="8" eb="10">
      <t>セッテイ</t>
    </rPh>
    <phoneticPr fontId="20"/>
  </si>
  <si>
    <t>（仕様書、図面、数量計算書等）　　　　</t>
    <rPh sb="1" eb="4">
      <t>シヨウショ</t>
    </rPh>
    <rPh sb="5" eb="7">
      <t>ズメン</t>
    </rPh>
    <rPh sb="8" eb="10">
      <t>スウリョウ</t>
    </rPh>
    <rPh sb="10" eb="13">
      <t>ケイサンショ</t>
    </rPh>
    <rPh sb="13" eb="14">
      <t>トウ</t>
    </rPh>
    <phoneticPr fontId="20"/>
  </si>
  <si>
    <t>送水口、放水口、消火管、消火隊専用栓箱等</t>
  </si>
  <si>
    <t>②数量計算</t>
    <rPh sb="1" eb="3">
      <t>スウリョウ</t>
    </rPh>
    <rPh sb="3" eb="5">
      <t>ケイサン</t>
    </rPh>
    <phoneticPr fontId="20"/>
  </si>
  <si>
    <t>□その他関係書類</t>
    <rPh sb="3" eb="4">
      <t>タ</t>
    </rPh>
    <rPh sb="4" eb="6">
      <t>カンケイ</t>
    </rPh>
    <rPh sb="6" eb="8">
      <t>ショルイ</t>
    </rPh>
    <phoneticPr fontId="20"/>
  </si>
  <si>
    <t>別表　タイプ別専有面積</t>
    <rPh sb="0" eb="2">
      <t>ベッピョウ</t>
    </rPh>
    <rPh sb="6" eb="7">
      <t>ベツ</t>
    </rPh>
    <rPh sb="7" eb="9">
      <t>センユウ</t>
    </rPh>
    <rPh sb="9" eb="11">
      <t>メンセキ</t>
    </rPh>
    <phoneticPr fontId="20"/>
  </si>
  <si>
    <t>専有面積（㎡）</t>
    <rPh sb="0" eb="2">
      <t>センユウ</t>
    </rPh>
    <rPh sb="2" eb="4">
      <t>メンセキ</t>
    </rPh>
    <phoneticPr fontId="20"/>
  </si>
  <si>
    <t>（更生後）取替</t>
    <rPh sb="1" eb="4">
      <t>コウセイゴ</t>
    </rPh>
    <rPh sb="5" eb="6">
      <t>ト</t>
    </rPh>
    <rPh sb="6" eb="7">
      <t>カ</t>
    </rPh>
    <phoneticPr fontId="62"/>
  </si>
  <si>
    <t>数量</t>
    <rPh sb="0" eb="2">
      <t>スウリョウ</t>
    </rPh>
    <phoneticPr fontId="61"/>
  </si>
  <si>
    <t>アンテナ、増幅器、分配器等</t>
  </si>
  <si>
    <r>
      <t>　</t>
    </r>
    <r>
      <rPr>
        <b/>
        <sz val="11"/>
        <rFont val="Meiryo UI"/>
        <family val="3"/>
        <charset val="128"/>
      </rPr>
      <t>Ⅶ　諸経費等　</t>
    </r>
    <r>
      <rPr>
        <sz val="11"/>
        <rFont val="Meiryo UI"/>
        <family val="3"/>
        <charset val="128"/>
      </rPr>
      <t>（例）上記工事項目と区別して設定する場合</t>
    </r>
    <rPh sb="3" eb="7">
      <t>ショケイヒトウ</t>
    </rPh>
    <rPh sb="9" eb="10">
      <t>レイ</t>
    </rPh>
    <rPh sb="11" eb="13">
      <t>ジョウキ</t>
    </rPh>
    <rPh sb="26" eb="28">
      <t>バアイ</t>
    </rPh>
    <phoneticPr fontId="20"/>
  </si>
  <si>
    <t>16　立体駐車場設備</t>
    <rPh sb="3" eb="5">
      <t>リッタイ</t>
    </rPh>
    <rPh sb="5" eb="8">
      <t>チュウシャジョウ</t>
    </rPh>
    <rPh sb="8" eb="10">
      <t>セツビ</t>
    </rPh>
    <phoneticPr fontId="20"/>
  </si>
  <si>
    <t>(5)　　</t>
  </si>
  <si>
    <t>(6)</t>
  </si>
  <si>
    <t>④軒天塗装</t>
    <rPh sb="1" eb="2">
      <t>ノキ</t>
    </rPh>
    <rPh sb="2" eb="3">
      <t>テン</t>
    </rPh>
    <rPh sb="3" eb="5">
      <t>トソウ</t>
    </rPh>
    <phoneticPr fontId="36"/>
  </si>
  <si>
    <t>【新築マンションの場合】
・設計図書、工事請負契約による請負代金内訳書、数量計算書等を参考として、「建築数量積算基準・同解説」等に準拠して、長期修繕計画用に算出しています。
【既存マンションの場合】
・現状の長期修繕計画を踏まえ、保管している設計図書、数量計算書、修繕等の履歴、現状の調査・診断の結果等を参考として、「建築数量積算基準・同解説」等に準拠して、長期修繕計画用に算出しています。</t>
    <rPh sb="59" eb="60">
      <t>ドウ</t>
    </rPh>
    <rPh sb="60" eb="62">
      <t>カイセツ</t>
    </rPh>
    <phoneticPr fontId="20"/>
  </si>
  <si>
    <t>□屋内消火栓、□自動火災報知器、□連結送水管、□避難設備、
□スプリンクラー、□その他（　　　　　　　　　　　　　　　　　　　　　　　　　）</t>
    <rPh sb="24" eb="26">
      <t>ヒナン</t>
    </rPh>
    <rPh sb="26" eb="28">
      <t>セツビ</t>
    </rPh>
    <phoneticPr fontId="20"/>
  </si>
  <si>
    <t>設定期間Ⅱ(年）</t>
    <rPh sb="0" eb="2">
      <t>セッテイ</t>
    </rPh>
    <rPh sb="2" eb="4">
      <t>キカン</t>
    </rPh>
    <rPh sb="6" eb="7">
      <t>ネン</t>
    </rPh>
    <phoneticPr fontId="20"/>
  </si>
  <si>
    <t>(7)</t>
  </si>
  <si>
    <t>・修繕積立金の積立ては、長期修繕計画の作成時点において、計画期間に積み立てる修繕積立金の額を均等にする積立方式としています。なお、５年程度ごとの計画の見直しにより、計画期間の推定修繕工事費の累計額の増加に伴って必要とする修繕積立金の額が増加します。
・修繕積立金のほか、専用庭等の専用使用料及び駐車場等の使用料からそれらの管理に要する費用に充当した残金を修繕積立金会計に繰り入れることとしています。
・計画期間の推定修繕工事費の累計額を計画期間（月数）で除 し、各住戸の負担割合を乗じて、月当たり戸当たりの修繕積立金の額を算定しています。
（【修繕積立基金を負担する場合】算定された修繕積立金の額から修繕積立基金を一定期間（月数）で除した額を減額しています。）
（・大規模修繕工事の予定年度において、修繕積立金の累計額が推定修繕工事費の累計額を一時的に下回るときは、その年度に一時金の負担、借入れ等の対応をとることが必要です。）</t>
  </si>
  <si>
    <t>補修</t>
    <rPh sb="0" eb="2">
      <t>ホシュウ</t>
    </rPh>
    <phoneticPr fontId="20"/>
  </si>
  <si>
    <t>除去・塗装</t>
  </si>
  <si>
    <r>
      <t>敷地、建物の概要</t>
    </r>
    <r>
      <rPr>
        <sz val="9"/>
        <rFont val="Meiryo UI"/>
        <family val="3"/>
        <charset val="128"/>
      </rPr>
      <t>（注）団地型（複数棟）の場合は、団地（全体）と棟別に区分</t>
    </r>
    <rPh sb="0" eb="2">
      <t>シキチ</t>
    </rPh>
    <rPh sb="3" eb="5">
      <t>タテモノ</t>
    </rPh>
    <rPh sb="6" eb="8">
      <t>ガイヨウ</t>
    </rPh>
    <phoneticPr fontId="20"/>
  </si>
  <si>
    <r>
      <t>設備、附属施設の概要</t>
    </r>
    <r>
      <rPr>
        <sz val="9"/>
        <rFont val="Meiryo UI"/>
        <family val="3"/>
        <charset val="128"/>
      </rPr>
      <t>（注）団地型（複数棟）の場合は、団地（全体）と棟別に区分</t>
    </r>
    <rPh sb="3" eb="5">
      <t>フゾク</t>
    </rPh>
    <rPh sb="5" eb="7">
      <t>シセツ</t>
    </rPh>
    <rPh sb="8" eb="10">
      <t>ガイヨウ</t>
    </rPh>
    <phoneticPr fontId="20"/>
  </si>
  <si>
    <t>工事区分</t>
    <rPh sb="0" eb="2">
      <t>コウジ</t>
    </rPh>
    <rPh sb="2" eb="4">
      <t>クブン</t>
    </rPh>
    <phoneticPr fontId="36"/>
  </si>
  <si>
    <t>Ｎ</t>
  </si>
  <si>
    <t>③単価の設定</t>
    <rPh sb="1" eb="3">
      <t>タンカ</t>
    </rPh>
    <rPh sb="4" eb="6">
      <t>セッテイ</t>
    </rPh>
    <phoneticPr fontId="20"/>
  </si>
  <si>
    <t>　　　　　　  (設備）</t>
    <rPh sb="9" eb="11">
      <t>セツビ</t>
    </rPh>
    <phoneticPr fontId="20"/>
  </si>
  <si>
    <t>②鉄部塗装（非雨掛かり部分）</t>
    <rPh sb="1" eb="2">
      <t>テツ</t>
    </rPh>
    <rPh sb="2" eb="3">
      <t>ブ</t>
    </rPh>
    <rPh sb="3" eb="5">
      <t>トソウ</t>
    </rPh>
    <rPh sb="8" eb="9">
      <t>ガ</t>
    </rPh>
    <rPh sb="12" eb="13">
      <t>フン</t>
    </rPh>
    <phoneticPr fontId="36"/>
  </si>
  <si>
    <t xml:space="preserve">  ・そ</t>
  </si>
  <si>
    <t>見直しの要点・発注先</t>
    <rPh sb="4" eb="6">
      <t>ヨウテン</t>
    </rPh>
    <rPh sb="7" eb="10">
      <t>ハッチュウサキ</t>
    </rPh>
    <phoneticPr fontId="20"/>
  </si>
  <si>
    <t>補修、修繕</t>
    <rPh sb="0" eb="2">
      <t>ホシュウ</t>
    </rPh>
    <rPh sb="3" eb="5">
      <t>シュウゼン</t>
    </rPh>
    <phoneticPr fontId="62"/>
  </si>
  <si>
    <t>①バルコニー床防水</t>
    <rPh sb="6" eb="7">
      <t>ユカ</t>
    </rPh>
    <rPh sb="7" eb="9">
      <t>ボウスイ</t>
    </rPh>
    <phoneticPr fontId="36"/>
  </si>
  <si>
    <t>屋外鉄骨階段</t>
  </si>
  <si>
    <r>
      <t>（団地／　　　　棟）</t>
    </r>
    <r>
      <rPr>
        <sz val="9"/>
        <rFont val="Meiryo UI"/>
        <family val="3"/>
        <charset val="128"/>
      </rPr>
      <t>（複数棟の場合）</t>
    </r>
  </si>
  <si>
    <t>(2) バリアフリー</t>
  </si>
  <si>
    <t>１　長期修繕計画の作成の考え方</t>
  </si>
  <si>
    <t>共通仮設</t>
    <rPh sb="0" eb="2">
      <t>キョウツウ</t>
    </rPh>
    <rPh sb="2" eb="4">
      <t>カセツ</t>
    </rPh>
    <phoneticPr fontId="36"/>
  </si>
  <si>
    <t>修繕積立金の額（Ｏ＝Ｋ／Ｎ）
（㎡当たり月当たり）</t>
    <rPh sb="20" eb="21">
      <t>ツキ</t>
    </rPh>
    <rPh sb="21" eb="22">
      <t>ア</t>
    </rPh>
    <phoneticPr fontId="20"/>
  </si>
  <si>
    <t>④金物類（集合郵便受等）</t>
    <rPh sb="3" eb="4">
      <t>ルイ</t>
    </rPh>
    <rPh sb="5" eb="7">
      <t>シュウゴウ</t>
    </rPh>
    <rPh sb="7" eb="9">
      <t>ユウビン</t>
    </rPh>
    <rPh sb="9" eb="10">
      <t>ウ</t>
    </rPh>
    <rPh sb="10" eb="11">
      <t>トウ</t>
    </rPh>
    <phoneticPr fontId="36"/>
  </si>
  <si>
    <t>打替</t>
    <rPh sb="0" eb="1">
      <t>ウ</t>
    </rPh>
    <rPh sb="1" eb="2">
      <t>カ</t>
    </rPh>
    <phoneticPr fontId="36"/>
  </si>
  <si>
    <t>　　　　　　　　 推定修繕工事費　年度合計</t>
    <rPh sb="9" eb="11">
      <t>スイテイ</t>
    </rPh>
    <rPh sb="11" eb="13">
      <t>シュウゼン</t>
    </rPh>
    <rPh sb="13" eb="16">
      <t>コウジヒ</t>
    </rPh>
    <rPh sb="17" eb="19">
      <t>ネンド</t>
    </rPh>
    <rPh sb="19" eb="21">
      <t>ゴウケイ</t>
    </rPh>
    <phoneticPr fontId="61"/>
  </si>
  <si>
    <t>の他</t>
  </si>
  <si>
    <t>単価</t>
    <rPh sb="0" eb="2">
      <t>タンカ</t>
    </rPh>
    <phoneticPr fontId="61"/>
  </si>
  <si>
    <t>②附属施設</t>
  </si>
  <si>
    <t>合計</t>
    <rPh sb="0" eb="2">
      <t>ゴウケイ</t>
    </rPh>
    <phoneticPr fontId="36"/>
  </si>
  <si>
    <t>清掃・塗替</t>
    <rPh sb="0" eb="2">
      <t>セイソウ</t>
    </rPh>
    <rPh sb="3" eb="4">
      <t>ヌリ</t>
    </rPh>
    <rPh sb="4" eb="5">
      <t>タイ</t>
    </rPh>
    <phoneticPr fontId="61"/>
  </si>
  <si>
    <t>開放廊下・階段、バルコニーの手すり等</t>
    <rPh sb="17" eb="18">
      <t>トウ</t>
    </rPh>
    <phoneticPr fontId="36"/>
  </si>
  <si>
    <t>管理室、集会室等のエアコン</t>
    <rPh sb="7" eb="8">
      <t>トウ</t>
    </rPh>
    <phoneticPr fontId="20"/>
  </si>
  <si>
    <t>開放廊下・階段の床
（側溝、幅木を含む）</t>
    <rPh sb="0" eb="2">
      <t>カイホウ</t>
    </rPh>
    <rPh sb="2" eb="4">
      <t>ロウカ</t>
    </rPh>
    <rPh sb="5" eb="7">
      <t>カイダン</t>
    </rPh>
    <rPh sb="8" eb="9">
      <t>ユカ</t>
    </rPh>
    <rPh sb="11" eb="13">
      <t>ソッコウ</t>
    </rPh>
    <rPh sb="14" eb="15">
      <t>ハバ</t>
    </rPh>
    <rPh sb="15" eb="16">
      <t>キ</t>
    </rPh>
    <rPh sb="17" eb="18">
      <t>フク</t>
    </rPh>
    <phoneticPr fontId="20"/>
  </si>
  <si>
    <t>支出　累計</t>
    <rPh sb="0" eb="2">
      <t>シシュツ</t>
    </rPh>
    <rPh sb="3" eb="5">
      <t>ルイケイ</t>
    </rPh>
    <phoneticPr fontId="36"/>
  </si>
  <si>
    <t>Ｃ</t>
  </si>
  <si>
    <t>庇、笠木、パラペット、架台の天端等</t>
  </si>
  <si>
    <t>　※　屋内共用給水管・排水管等と同時かつ一体的に行う工事に限る</t>
    <rPh sb="3" eb="5">
      <t>オクナイ</t>
    </rPh>
    <rPh sb="5" eb="7">
      <t>キョウヨウ</t>
    </rPh>
    <rPh sb="7" eb="10">
      <t>キュウスイカン</t>
    </rPh>
    <rPh sb="11" eb="14">
      <t>ハイスイカン</t>
    </rPh>
    <rPh sb="14" eb="15">
      <t>トウ</t>
    </rPh>
    <rPh sb="16" eb="18">
      <t>ドウジ</t>
    </rPh>
    <rPh sb="20" eb="23">
      <t>イッタイテキ</t>
    </rPh>
    <rPh sb="24" eb="25">
      <t>オコナ</t>
    </rPh>
    <rPh sb="26" eb="28">
      <t>コウジ</t>
    </rPh>
    <rPh sb="29" eb="30">
      <t>カギ</t>
    </rPh>
    <phoneticPr fontId="20"/>
  </si>
  <si>
    <t>プレハブ造（鉄骨造＋ＡＬＣ）</t>
  </si>
  <si>
    <t>単位</t>
    <rPh sb="0" eb="2">
      <t>タンイ</t>
    </rPh>
    <phoneticPr fontId="61"/>
  </si>
  <si>
    <t>Ｐ</t>
  </si>
  <si>
    <t>②機械式駐車場</t>
    <rPh sb="1" eb="4">
      <t>キカイシキ</t>
    </rPh>
    <rPh sb="4" eb="7">
      <t>チュウシャジョウ</t>
    </rPh>
    <phoneticPr fontId="20"/>
  </si>
  <si>
    <t>概算工事額</t>
    <rPh sb="0" eb="2">
      <t>ガイサン</t>
    </rPh>
    <rPh sb="2" eb="5">
      <t>コウジガク</t>
    </rPh>
    <phoneticPr fontId="36"/>
  </si>
  <si>
    <t>植樹</t>
    <rPh sb="0" eb="2">
      <t>ショクジュ</t>
    </rPh>
    <phoneticPr fontId="20"/>
  </si>
  <si>
    <t>推定修繕工事費　年度合計</t>
    <rPh sb="0" eb="2">
      <t>スイテイ</t>
    </rPh>
    <rPh sb="2" eb="4">
      <t>シュウゼン</t>
    </rPh>
    <rPh sb="4" eb="7">
      <t>コウジヒ</t>
    </rPh>
    <rPh sb="8" eb="10">
      <t>ネンド</t>
    </rPh>
    <rPh sb="10" eb="12">
      <t>ゴウケイ</t>
    </rPh>
    <phoneticPr fontId="61"/>
  </si>
  <si>
    <t>①排水管</t>
    <rPh sb="1" eb="4">
      <t>ハイスイカン</t>
    </rPh>
    <phoneticPr fontId="20"/>
  </si>
  <si>
    <t>共用廊下・エントランスホール等の照明器具、配線器具、非常照明、避難口・通路誘導灯、外灯等</t>
    <rPh sb="0" eb="2">
      <t>キョウヨウ</t>
    </rPh>
    <rPh sb="2" eb="4">
      <t>ロウカ</t>
    </rPh>
    <rPh sb="14" eb="15">
      <t>トウ</t>
    </rPh>
    <rPh sb="16" eb="18">
      <t>ショウメイ</t>
    </rPh>
    <rPh sb="18" eb="20">
      <t>キグ</t>
    </rPh>
    <rPh sb="21" eb="23">
      <t>ハイセン</t>
    </rPh>
    <rPh sb="23" eb="25">
      <t>キグ</t>
    </rPh>
    <phoneticPr fontId="20"/>
  </si>
  <si>
    <t>年</t>
    <rPh sb="0" eb="1">
      <t>トシ</t>
    </rPh>
    <phoneticPr fontId="20"/>
  </si>
  <si>
    <t>□空気調和機、□換気</t>
    <rPh sb="2" eb="3">
      <t>キ</t>
    </rPh>
    <rPh sb="3" eb="5">
      <t>チョウワ</t>
    </rPh>
    <rPh sb="5" eb="6">
      <t>キ</t>
    </rPh>
    <phoneticPr fontId="20"/>
  </si>
  <si>
    <t>④金物類
（集合郵便受等）</t>
    <rPh sb="1" eb="3">
      <t>カナモノ</t>
    </rPh>
    <rPh sb="3" eb="4">
      <t>ルイ</t>
    </rPh>
    <rPh sb="6" eb="8">
      <t>シュウゴウ</t>
    </rPh>
    <rPh sb="8" eb="10">
      <t>ユウビン</t>
    </rPh>
    <rPh sb="10" eb="11">
      <t>ウ</t>
    </rPh>
    <rPh sb="11" eb="12">
      <t>ラ</t>
    </rPh>
    <phoneticPr fontId="20"/>
  </si>
  <si>
    <t>①点検・調査・診断</t>
    <rPh sb="1" eb="3">
      <t>テンケン</t>
    </rPh>
    <phoneticPr fontId="36"/>
  </si>
  <si>
    <r>
      <t>①</t>
    </r>
    <r>
      <rPr>
        <sz val="10"/>
        <rFont val="Meiryo UI"/>
        <family val="3"/>
        <charset val="128"/>
      </rPr>
      <t>躯体コンクリート補修</t>
    </r>
  </si>
  <si>
    <t>（様式第3-2号）　推定修繕工事項目、修繕周期等の設定内容</t>
    <rPh sb="1" eb="3">
      <t>ヨウシキ</t>
    </rPh>
    <rPh sb="3" eb="4">
      <t>ダイ</t>
    </rPh>
    <rPh sb="7" eb="8">
      <t>ゴウ</t>
    </rPh>
    <rPh sb="10" eb="12">
      <t>スイテイ</t>
    </rPh>
    <rPh sb="12" eb="14">
      <t>シュウゼン</t>
    </rPh>
    <rPh sb="14" eb="16">
      <t>コウジ</t>
    </rPh>
    <rPh sb="16" eb="18">
      <t>コウモク</t>
    </rPh>
    <rPh sb="19" eb="21">
      <t>シュウゼン</t>
    </rPh>
    <rPh sb="21" eb="23">
      <t>シュウキ</t>
    </rPh>
    <rPh sb="23" eb="24">
      <t>トウ</t>
    </rPh>
    <rPh sb="25" eb="27">
      <t>セッテイ</t>
    </rPh>
    <rPh sb="27" eb="29">
      <t>ナイヨウ</t>
    </rPh>
    <phoneticPr fontId="20"/>
  </si>
  <si>
    <r>
      <t>　　　　㎡　</t>
    </r>
    <r>
      <rPr>
        <sz val="9"/>
        <rFont val="Meiryo UI"/>
        <family val="3"/>
        <charset val="128"/>
      </rPr>
      <t>(注）　　　　　　</t>
    </r>
    <r>
      <rPr>
        <sz val="11"/>
        <rFont val="Meiryo UI"/>
        <family val="3"/>
        <charset val="128"/>
      </rPr>
      <t>／タイプ別専有面積：別表</t>
    </r>
    <rPh sb="19" eb="20">
      <t>ベツ</t>
    </rPh>
    <rPh sb="20" eb="22">
      <t>センユウ</t>
    </rPh>
    <rPh sb="22" eb="24">
      <t>メンセキ</t>
    </rPh>
    <rPh sb="25" eb="27">
      <t>ベッピョウ</t>
    </rPh>
    <phoneticPr fontId="20"/>
  </si>
  <si>
    <t>Ｅ</t>
  </si>
  <si>
    <t>２　屋根防水</t>
  </si>
  <si>
    <t>Ａ</t>
  </si>
  <si>
    <t>断熱（屋上、外壁、開口部）、昇降機、照明等の設備の制御等</t>
    <rPh sb="0" eb="2">
      <t>ダンネツ</t>
    </rPh>
    <rPh sb="3" eb="5">
      <t>オクジョウ</t>
    </rPh>
    <rPh sb="6" eb="8">
      <t>ガイヘキ</t>
    </rPh>
    <rPh sb="9" eb="12">
      <t>カイコウブ</t>
    </rPh>
    <phoneticPr fontId="20"/>
  </si>
  <si>
    <t>②鉄部塗装
（非雨掛かり部分）</t>
    <rPh sb="1" eb="2">
      <t>テツ</t>
    </rPh>
    <rPh sb="2" eb="3">
      <t>ブ</t>
    </rPh>
    <rPh sb="3" eb="5">
      <t>トソウ</t>
    </rPh>
    <rPh sb="7" eb="8">
      <t>ヒ</t>
    </rPh>
    <rPh sb="8" eb="9">
      <t>アメ</t>
    </rPh>
    <rPh sb="9" eb="10">
      <t>ガ</t>
    </rPh>
    <rPh sb="12" eb="13">
      <t>ブ</t>
    </rPh>
    <rPh sb="13" eb="14">
      <t>フン</t>
    </rPh>
    <phoneticPr fontId="20"/>
  </si>
  <si>
    <t>19　長期修繕計画作成費用</t>
    <rPh sb="3" eb="11">
      <t>チョ</t>
    </rPh>
    <rPh sb="11" eb="13">
      <t>ヒヨウ</t>
    </rPh>
    <phoneticPr fontId="61"/>
  </si>
  <si>
    <t>計画修繕工事の実施に向けた点検・調査・診断</t>
    <rPh sb="0" eb="2">
      <t>ケイカク</t>
    </rPh>
    <rPh sb="2" eb="4">
      <t>シュウゼン</t>
    </rPh>
    <rPh sb="4" eb="6">
      <t>コウジ</t>
    </rPh>
    <rPh sb="7" eb="9">
      <t>ジッシ</t>
    </rPh>
    <rPh sb="10" eb="11">
      <t>ム</t>
    </rPh>
    <rPh sb="13" eb="15">
      <t>テンケン</t>
    </rPh>
    <phoneticPr fontId="36"/>
  </si>
  <si>
    <t>①バルコニー床防水</t>
    <rPh sb="6" eb="7">
      <t>ユカ</t>
    </rPh>
    <rPh sb="7" eb="9">
      <t>ボウスイ</t>
    </rPh>
    <phoneticPr fontId="20"/>
  </si>
  <si>
    <t>８　給水設備</t>
    <rPh sb="2" eb="4">
      <t>キュウスイ</t>
    </rPh>
    <rPh sb="4" eb="6">
      <t>セツビ</t>
    </rPh>
    <phoneticPr fontId="20"/>
  </si>
  <si>
    <t>期間(年）</t>
    <rPh sb="0" eb="2">
      <t>キカン</t>
    </rPh>
    <rPh sb="3" eb="4">
      <t>ネン</t>
    </rPh>
    <phoneticPr fontId="20"/>
  </si>
  <si>
    <t>②屋上防水（露出）</t>
    <rPh sb="1" eb="3">
      <t>オクジョウ</t>
    </rPh>
    <rPh sb="3" eb="5">
      <t>ボウスイ</t>
    </rPh>
    <rPh sb="6" eb="8">
      <t>ロシュツ</t>
    </rPh>
    <phoneticPr fontId="20"/>
  </si>
  <si>
    <t>③幹線設備</t>
  </si>
  <si>
    <t>　Ⅱ　建物</t>
    <rPh sb="3" eb="5">
      <t>タテモノ</t>
    </rPh>
    <phoneticPr fontId="20"/>
  </si>
  <si>
    <t>外構他</t>
    <rPh sb="0" eb="2">
      <t>ガイコウ</t>
    </rPh>
    <rPh sb="2" eb="3">
      <t>タ</t>
    </rPh>
    <phoneticPr fontId="20"/>
  </si>
  <si>
    <t>②排水ポンプ</t>
    <rPh sb="1" eb="3">
      <t>ハイスイ</t>
    </rPh>
    <phoneticPr fontId="20"/>
  </si>
  <si>
    <t>（様式第２号）　調査・診断の概要</t>
    <rPh sb="1" eb="3">
      <t>ヨウシキ</t>
    </rPh>
    <rPh sb="3" eb="4">
      <t>ダイ</t>
    </rPh>
    <rPh sb="5" eb="6">
      <t>ゴウ</t>
    </rPh>
    <rPh sb="8" eb="10">
      <t>チョウサ</t>
    </rPh>
    <rPh sb="11" eb="13">
      <t>シンダン</t>
    </rPh>
    <rPh sb="14" eb="16">
      <t>ガイヨウ</t>
    </rPh>
    <phoneticPr fontId="20"/>
  </si>
  <si>
    <t>１　仮設工事</t>
    <rPh sb="2" eb="4">
      <t>カセツ</t>
    </rPh>
    <rPh sb="4" eb="6">
      <t>コウジ</t>
    </rPh>
    <phoneticPr fontId="36"/>
  </si>
  <si>
    <t>調査・診断箇所 ／       　　　　　　　棟　　　　　　　　　　　　団地共用部分</t>
    <rPh sb="0" eb="2">
      <t>チョウサ</t>
    </rPh>
    <rPh sb="3" eb="5">
      <t>シンダン</t>
    </rPh>
    <rPh sb="5" eb="7">
      <t>カショ</t>
    </rPh>
    <rPh sb="23" eb="24">
      <t>トウ</t>
    </rPh>
    <rPh sb="36" eb="38">
      <t>ダンチ</t>
    </rPh>
    <rPh sb="38" eb="40">
      <t>キョウヨウ</t>
    </rPh>
    <rPh sb="40" eb="42">
      <t>ブブン</t>
    </rPh>
    <phoneticPr fontId="20"/>
  </si>
  <si>
    <t>２　屋根防水</t>
    <rPh sb="2" eb="4">
      <t>ヤネ</t>
    </rPh>
    <rPh sb="4" eb="6">
      <t>ボウスイ</t>
    </rPh>
    <phoneticPr fontId="20"/>
  </si>
  <si>
    <t>部位等</t>
    <rPh sb="0" eb="2">
      <t>ブイ</t>
    </rPh>
    <rPh sb="2" eb="3">
      <t>トウ</t>
    </rPh>
    <phoneticPr fontId="20"/>
  </si>
  <si>
    <t>□ガス、□セントラル給湯</t>
    <rPh sb="10" eb="12">
      <t>キュウトウ</t>
    </rPh>
    <phoneticPr fontId="20"/>
  </si>
  <si>
    <t>修繕積立金の額（Ｑ＝Ｋ／Ｐ）
平均（戸当たり月当たり）</t>
    <rPh sb="15" eb="17">
      <t>ヘイキン</t>
    </rPh>
    <rPh sb="18" eb="19">
      <t>ト</t>
    </rPh>
    <rPh sb="19" eb="20">
      <t>ア</t>
    </rPh>
    <rPh sb="22" eb="23">
      <t>ツキ</t>
    </rPh>
    <phoneticPr fontId="20"/>
  </si>
  <si>
    <t>(1) 劣化の現象と原因</t>
  </si>
  <si>
    <t>(2) 修繕（改修）方法の概要</t>
    <rPh sb="4" eb="6">
      <t>シュウゼン</t>
    </rPh>
    <rPh sb="7" eb="9">
      <t>カイシュウ</t>
    </rPh>
    <rPh sb="10" eb="12">
      <t>ホウホウ</t>
    </rPh>
    <rPh sb="13" eb="15">
      <t>ガイヨウ</t>
    </rPh>
    <phoneticPr fontId="20"/>
  </si>
  <si>
    <t>６　建具・金物等</t>
    <rPh sb="2" eb="4">
      <t>タテグ</t>
    </rPh>
    <rPh sb="5" eb="7">
      <t>カナモノ</t>
    </rPh>
    <rPh sb="7" eb="8">
      <t>トウ</t>
    </rPh>
    <phoneticPr fontId="20"/>
  </si>
  <si>
    <t>建
物</t>
    <rPh sb="0" eb="1">
      <t>ケン</t>
    </rPh>
    <rPh sb="2" eb="3">
      <t>モノ</t>
    </rPh>
    <phoneticPr fontId="36"/>
  </si>
  <si>
    <t>（Ｍ＝Ｋ×Ｌ1）</t>
  </si>
  <si>
    <t>修繕積立金　次年度繰越金</t>
    <rPh sb="0" eb="2">
      <t>シュウゼン</t>
    </rPh>
    <rPh sb="2" eb="5">
      <t>ツミタテキン</t>
    </rPh>
    <rPh sb="6" eb="9">
      <t>ジネンド</t>
    </rPh>
    <rPh sb="9" eb="12">
      <t>クリコシキン</t>
    </rPh>
    <phoneticPr fontId="36"/>
  </si>
  <si>
    <t>①屋上防水（保護）</t>
    <rPh sb="2" eb="3">
      <t>ウエ</t>
    </rPh>
    <phoneticPr fontId="36"/>
  </si>
  <si>
    <t>②屋上防水（露出）</t>
    <rPh sb="2" eb="3">
      <t>ウエ</t>
    </rPh>
    <phoneticPr fontId="36"/>
  </si>
  <si>
    <t>取替、整備</t>
    <rPh sb="0" eb="2">
      <t>トリカエ</t>
    </rPh>
    <rPh sb="3" eb="5">
      <t>セイビ</t>
    </rPh>
    <phoneticPr fontId="36"/>
  </si>
  <si>
    <t>③傾斜屋根</t>
    <rPh sb="1" eb="3">
      <t>ケイシャ</t>
    </rPh>
    <rPh sb="3" eb="5">
      <t>ヤネ</t>
    </rPh>
    <phoneticPr fontId="36"/>
  </si>
  <si>
    <t>④庇・笠木等防水</t>
    <rPh sb="1" eb="2">
      <t>ヒサシ</t>
    </rPh>
    <rPh sb="3" eb="5">
      <t>カサギ</t>
    </rPh>
    <rPh sb="5" eb="6">
      <t>トウ</t>
    </rPh>
    <rPh sb="6" eb="8">
      <t>ボウスイ</t>
    </rPh>
    <phoneticPr fontId="36"/>
  </si>
  <si>
    <t>推定修繕工事費　累計</t>
    <rPh sb="0" eb="2">
      <t>スイテイ</t>
    </rPh>
    <rPh sb="2" eb="4">
      <t>シュウゼン</t>
    </rPh>
    <rPh sb="4" eb="7">
      <t>コウジヒ</t>
    </rPh>
    <rPh sb="8" eb="10">
      <t>ルイケイ</t>
    </rPh>
    <phoneticPr fontId="61"/>
  </si>
  <si>
    <t>取替</t>
    <rPh sb="0" eb="2">
      <t>トリカエ</t>
    </rPh>
    <phoneticPr fontId="61"/>
  </si>
  <si>
    <t>管理員室、内部廊下等の壁、床、天井</t>
  </si>
  <si>
    <t>３　床防水</t>
    <rPh sb="2" eb="3">
      <t>ユカ</t>
    </rPh>
    <rPh sb="3" eb="5">
      <t>ボウスイ</t>
    </rPh>
    <phoneticPr fontId="61"/>
  </si>
  <si>
    <t>メーターボックスの扉、パイプスペースの扉等　</t>
  </si>
  <si>
    <t>住戸玄関ドア、共用部分ドア等</t>
    <rPh sb="0" eb="2">
      <t>ジュウコ</t>
    </rPh>
    <rPh sb="2" eb="4">
      <t>ゲンカン</t>
    </rPh>
    <rPh sb="13" eb="14">
      <t>トウ</t>
    </rPh>
    <phoneticPr fontId="36"/>
  </si>
  <si>
    <t>感知器、発信器、表示灯、音響装置、受信器等</t>
  </si>
  <si>
    <t>屋上フェンス等</t>
    <rPh sb="0" eb="2">
      <t>オクジョウ</t>
    </rPh>
    <rPh sb="6" eb="7">
      <t>トウ</t>
    </rPh>
    <phoneticPr fontId="20"/>
  </si>
  <si>
    <t>取替</t>
    <rPh sb="0" eb="2">
      <t>トリカエ</t>
    </rPh>
    <phoneticPr fontId="20"/>
  </si>
  <si>
    <t>②開放廊下・階段等床防水</t>
    <rPh sb="1" eb="3">
      <t>カイホウ</t>
    </rPh>
    <rPh sb="3" eb="5">
      <t>ロウカ</t>
    </rPh>
    <rPh sb="6" eb="8">
      <t>カイダン</t>
    </rPh>
    <rPh sb="8" eb="9">
      <t>トウ</t>
    </rPh>
    <rPh sb="9" eb="10">
      <t>ユカ</t>
    </rPh>
    <rPh sb="10" eb="12">
      <t>ボウスイ</t>
    </rPh>
    <phoneticPr fontId="36"/>
  </si>
  <si>
    <t>４　外壁塗装等</t>
    <rPh sb="2" eb="4">
      <t>ガイヘキ</t>
    </rPh>
    <rPh sb="4" eb="6">
      <t>トソウ</t>
    </rPh>
    <rPh sb="6" eb="7">
      <t>トウ</t>
    </rPh>
    <phoneticPr fontId="61"/>
  </si>
  <si>
    <t>補修</t>
    <rPh sb="0" eb="2">
      <t>ホシュウ</t>
    </rPh>
    <phoneticPr fontId="36"/>
  </si>
  <si>
    <t>18　調査・診断、 設計、工事監理等費用</t>
    <rPh sb="3" eb="5">
      <t>チョウサ</t>
    </rPh>
    <rPh sb="6" eb="8">
      <t>シンダン</t>
    </rPh>
    <rPh sb="10" eb="12">
      <t>セッケイ</t>
    </rPh>
    <rPh sb="13" eb="15">
      <t>コウジ</t>
    </rPh>
    <rPh sb="15" eb="17">
      <t>カンリ</t>
    </rPh>
    <rPh sb="17" eb="18">
      <t>ナド</t>
    </rPh>
    <rPh sb="18" eb="20">
      <t>ヒヨウ</t>
    </rPh>
    <phoneticPr fontId="61"/>
  </si>
  <si>
    <t>12　電灯設備等</t>
    <rPh sb="3" eb="5">
      <t>デントウ</t>
    </rPh>
    <rPh sb="5" eb="7">
      <t>セツビ</t>
    </rPh>
    <rPh sb="7" eb="8">
      <t>トウ</t>
    </rPh>
    <phoneticPr fontId="20"/>
  </si>
  <si>
    <t>①躯体コンクリート補修</t>
  </si>
  <si>
    <r>
      <t>①</t>
    </r>
    <r>
      <rPr>
        <sz val="10"/>
        <rFont val="Meiryo UI"/>
        <family val="3"/>
        <charset val="128"/>
      </rPr>
      <t>点検・調査・診断、設計等</t>
    </r>
    <rPh sb="12" eb="13">
      <t>ナド</t>
    </rPh>
    <phoneticPr fontId="36"/>
  </si>
  <si>
    <t>建物</t>
    <rPh sb="1" eb="2">
      <t>モノ</t>
    </rPh>
    <phoneticPr fontId="36"/>
  </si>
  <si>
    <t>②外壁塗装（雨掛かり部分）</t>
  </si>
  <si>
    <t>②開放廊下・階段等床防水</t>
    <rPh sb="1" eb="3">
      <t>カイホウ</t>
    </rPh>
    <rPh sb="3" eb="5">
      <t>ロウカ</t>
    </rPh>
    <rPh sb="6" eb="8">
      <t>カイダン</t>
    </rPh>
    <rPh sb="8" eb="9">
      <t>トウ</t>
    </rPh>
    <rPh sb="9" eb="10">
      <t>ユカ</t>
    </rPh>
    <rPh sb="10" eb="12">
      <t>ボウスイ</t>
    </rPh>
    <phoneticPr fontId="20"/>
  </si>
  <si>
    <t>⑥シーリング</t>
  </si>
  <si>
    <t>①仕様の設定</t>
    <rPh sb="1" eb="3">
      <t>シヨウ</t>
    </rPh>
    <rPh sb="4" eb="6">
      <t>セッテイ</t>
    </rPh>
    <phoneticPr fontId="20"/>
  </si>
  <si>
    <t>①鉄部塗装（雨掛かり部分）</t>
    <rPh sb="1" eb="2">
      <t>テツ</t>
    </rPh>
    <rPh sb="2" eb="3">
      <t>ブ</t>
    </rPh>
    <rPh sb="3" eb="5">
      <t>トソウ</t>
    </rPh>
    <rPh sb="7" eb="8">
      <t>ガ</t>
    </rPh>
    <rPh sb="11" eb="12">
      <t>フン</t>
    </rPh>
    <phoneticPr fontId="36"/>
  </si>
  <si>
    <t>①屋上防水（保護）</t>
    <rPh sb="1" eb="3">
      <t>オクジョウ</t>
    </rPh>
    <rPh sb="3" eb="5">
      <t>ボウスイ</t>
    </rPh>
    <rPh sb="6" eb="8">
      <t>ホゴ</t>
    </rPh>
    <phoneticPr fontId="20"/>
  </si>
  <si>
    <t>④避雷針設備</t>
  </si>
  <si>
    <t>③非鉄部塗装</t>
    <rPh sb="4" eb="6">
      <t>トソウ</t>
    </rPh>
    <phoneticPr fontId="36"/>
  </si>
  <si>
    <t>撤去・葺替</t>
    <rPh sb="0" eb="2">
      <t>テッキョ</t>
    </rPh>
    <rPh sb="3" eb="4">
      <t>フ</t>
    </rPh>
    <rPh sb="4" eb="5">
      <t>カ</t>
    </rPh>
    <phoneticPr fontId="61"/>
  </si>
  <si>
    <t>６　建具・金物等</t>
    <rPh sb="2" eb="4">
      <t>タテグ</t>
    </rPh>
    <rPh sb="5" eb="7">
      <t>カナモノ</t>
    </rPh>
    <rPh sb="7" eb="8">
      <t>ナド</t>
    </rPh>
    <phoneticPr fontId="61"/>
  </si>
  <si>
    <t>補修・取替</t>
  </si>
  <si>
    <t>①建具関係</t>
    <rPh sb="1" eb="3">
      <t>タテグ</t>
    </rPh>
    <rPh sb="3" eb="5">
      <t>カンケイ</t>
    </rPh>
    <phoneticPr fontId="36"/>
  </si>
  <si>
    <t>外壁、屋根、床、手すり壁、軒天（上げ裏）、庇等
（コンクリート、モルタル部分）</t>
    <rPh sb="0" eb="2">
      <t>ガイヘキ</t>
    </rPh>
    <rPh sb="3" eb="5">
      <t>ヤネ</t>
    </rPh>
    <rPh sb="6" eb="7">
      <t>ユカ</t>
    </rPh>
    <rPh sb="8" eb="9">
      <t>テ</t>
    </rPh>
    <rPh sb="11" eb="12">
      <t>カベ</t>
    </rPh>
    <rPh sb="13" eb="14">
      <t>ノキ</t>
    </rPh>
    <rPh sb="14" eb="15">
      <t>テン</t>
    </rPh>
    <rPh sb="21" eb="22">
      <t>ヒサシ</t>
    </rPh>
    <rPh sb="22" eb="23">
      <t>ナド</t>
    </rPh>
    <phoneticPr fontId="20"/>
  </si>
  <si>
    <t>④臨時点検（被災時）</t>
    <rPh sb="1" eb="3">
      <t>リンジ</t>
    </rPh>
    <rPh sb="3" eb="5">
      <t>テンケン</t>
    </rPh>
    <phoneticPr fontId="20"/>
  </si>
  <si>
    <r>
      <t>大規模修繕工事の実施前に行う</t>
    </r>
    <r>
      <rPr>
        <sz val="9"/>
        <rFont val="Meiryo UI"/>
        <family val="3"/>
        <charset val="128"/>
      </rPr>
      <t>点検・調査・診断</t>
    </r>
    <rPh sb="0" eb="3">
      <t>ダイキボ</t>
    </rPh>
    <rPh sb="3" eb="5">
      <t>シュウゼン</t>
    </rPh>
    <rPh sb="5" eb="7">
      <t>コウジ</t>
    </rPh>
    <rPh sb="8" eb="10">
      <t>ジッシ</t>
    </rPh>
    <rPh sb="10" eb="11">
      <t>マエ</t>
    </rPh>
    <rPh sb="12" eb="13">
      <t>オコナ</t>
    </rPh>
    <rPh sb="14" eb="16">
      <t>テンケン</t>
    </rPh>
    <rPh sb="17" eb="19">
      <t>チョウサ</t>
    </rPh>
    <rPh sb="20" eb="22">
      <t>シンダン</t>
    </rPh>
    <phoneticPr fontId="20"/>
  </si>
  <si>
    <t>②手すり</t>
    <rPh sb="1" eb="2">
      <t>テ</t>
    </rPh>
    <phoneticPr fontId="36"/>
  </si>
  <si>
    <t>③屋外鉄骨階段</t>
    <rPh sb="1" eb="3">
      <t>オクガイ</t>
    </rPh>
    <rPh sb="3" eb="5">
      <t>テッコツ</t>
    </rPh>
    <rPh sb="5" eb="7">
      <t>カイダン</t>
    </rPh>
    <phoneticPr fontId="36"/>
  </si>
  <si>
    <t>⑤金物類（ﾒｰﾀｰﾎﾞｯｸｽ扉等）</t>
    <rPh sb="1" eb="3">
      <t>カナモノ</t>
    </rPh>
    <rPh sb="3" eb="4">
      <t>ルイ</t>
    </rPh>
    <rPh sb="14" eb="15">
      <t>トビラ</t>
    </rPh>
    <rPh sb="15" eb="16">
      <t>トウ</t>
    </rPh>
    <phoneticPr fontId="36"/>
  </si>
  <si>
    <t>設
備</t>
    <rPh sb="0" eb="1">
      <t>セツ</t>
    </rPh>
    <rPh sb="2" eb="3">
      <t>ソナエ</t>
    </rPh>
    <phoneticPr fontId="36"/>
  </si>
  <si>
    <t>計画の前提等</t>
  </si>
  <si>
    <t>④庇・笠木等防水</t>
    <rPh sb="1" eb="2">
      <t>ヒサシ</t>
    </rPh>
    <rPh sb="3" eb="5">
      <t>カサギ</t>
    </rPh>
    <rPh sb="5" eb="6">
      <t>ナド</t>
    </rPh>
    <rPh sb="6" eb="8">
      <t>ボウスイ</t>
    </rPh>
    <phoneticPr fontId="20"/>
  </si>
  <si>
    <t>８　給水設備</t>
    <rPh sb="2" eb="4">
      <t>キュウスイ</t>
    </rPh>
    <rPh sb="4" eb="6">
      <t>セツビ</t>
    </rPh>
    <phoneticPr fontId="61"/>
  </si>
  <si>
    <t>①給水管</t>
  </si>
  <si>
    <t>９　排水設備</t>
    <rPh sb="2" eb="4">
      <t>ハイスイ</t>
    </rPh>
    <rPh sb="4" eb="6">
      <t>セツビ</t>
    </rPh>
    <phoneticPr fontId="61"/>
  </si>
  <si>
    <t>①排水管</t>
    <rPh sb="1" eb="4">
      <t>ハイスイカン</t>
    </rPh>
    <phoneticPr fontId="36"/>
  </si>
  <si>
    <t>屋上、塔屋、ルーフバルコニー</t>
  </si>
  <si>
    <t>②排水ポンプ</t>
    <rPh sb="1" eb="3">
      <t>ハイスイ</t>
    </rPh>
    <phoneticPr fontId="36"/>
  </si>
  <si>
    <t>③工事監理</t>
    <rPh sb="1" eb="3">
      <t>コウジ</t>
    </rPh>
    <rPh sb="3" eb="5">
      <t>カンリ</t>
    </rPh>
    <phoneticPr fontId="20"/>
  </si>
  <si>
    <t>10　ガス設備</t>
    <rPh sb="5" eb="7">
      <t>セツビ</t>
    </rPh>
    <phoneticPr fontId="61"/>
  </si>
  <si>
    <t>全構成機器</t>
  </si>
  <si>
    <t>Ｆ</t>
  </si>
  <si>
    <t>　</t>
  </si>
  <si>
    <t>屋内共用給水管</t>
  </si>
  <si>
    <t>①ガス管</t>
  </si>
  <si>
    <t>③傾斜屋根</t>
    <rPh sb="1" eb="3">
      <t>ケイシャ</t>
    </rPh>
    <rPh sb="3" eb="5">
      <t>ヤネ</t>
    </rPh>
    <phoneticPr fontId="20"/>
  </si>
  <si>
    <t>11　空調・換気設備</t>
    <rPh sb="3" eb="5">
      <t>クウチョウ</t>
    </rPh>
    <rPh sb="6" eb="8">
      <t>カンキ</t>
    </rPh>
    <rPh sb="8" eb="10">
      <t>セツビ</t>
    </rPh>
    <phoneticPr fontId="61"/>
  </si>
  <si>
    <t>②手すり</t>
  </si>
  <si>
    <t>①空調設備</t>
    <rPh sb="1" eb="3">
      <t>クウチョウ</t>
    </rPh>
    <rPh sb="3" eb="5">
      <t>セツビ</t>
    </rPh>
    <phoneticPr fontId="36"/>
  </si>
  <si>
    <t>管理員室等の換気扇、換気口、換気ガラリ等</t>
    <rPh sb="19" eb="20">
      <t>ラ</t>
    </rPh>
    <phoneticPr fontId="36"/>
  </si>
  <si>
    <t>②換気設備</t>
    <rPh sb="1" eb="3">
      <t>カンキ</t>
    </rPh>
    <rPh sb="3" eb="5">
      <t>セツビ</t>
    </rPh>
    <phoneticPr fontId="36"/>
  </si>
  <si>
    <t>12　電灯設備等</t>
    <rPh sb="3" eb="5">
      <t>デントウ</t>
    </rPh>
    <rPh sb="5" eb="7">
      <t>セツビ</t>
    </rPh>
    <rPh sb="7" eb="8">
      <t>トウ</t>
    </rPh>
    <phoneticPr fontId="61"/>
  </si>
  <si>
    <t>①電灯設備</t>
  </si>
  <si>
    <t>②配電盤類</t>
    <rPh sb="1" eb="4">
      <t>ハイデンバン</t>
    </rPh>
    <rPh sb="4" eb="5">
      <t>ルイ</t>
    </rPh>
    <phoneticPr fontId="36"/>
  </si>
  <si>
    <t>除去・塗装</t>
    <rPh sb="0" eb="2">
      <t>ジョキョ</t>
    </rPh>
    <rPh sb="3" eb="5">
      <t>トソウ</t>
    </rPh>
    <phoneticPr fontId="36"/>
  </si>
  <si>
    <t>⑤自家発電設備</t>
    <rPh sb="1" eb="3">
      <t>ジカ</t>
    </rPh>
    <rPh sb="3" eb="5">
      <t>ハツデン</t>
    </rPh>
    <rPh sb="5" eb="7">
      <t>セツビ</t>
    </rPh>
    <phoneticPr fontId="36"/>
  </si>
  <si>
    <t>撤去・新設</t>
    <rPh sb="0" eb="2">
      <t>テッキョ</t>
    </rPh>
    <rPh sb="3" eb="5">
      <t>シンセツ</t>
    </rPh>
    <phoneticPr fontId="63"/>
  </si>
  <si>
    <t>13　情報・通信設備</t>
    <rPh sb="3" eb="5">
      <t>ジョウホウ</t>
    </rPh>
    <rPh sb="6" eb="8">
      <t>ツウシン</t>
    </rPh>
    <rPh sb="8" eb="10">
      <t>セツビ</t>
    </rPh>
    <phoneticPr fontId="61"/>
  </si>
  <si>
    <t>①電話設備</t>
  </si>
  <si>
    <t>１　仮設工事</t>
    <rPh sb="2" eb="4">
      <t>カセツ</t>
    </rPh>
    <rPh sb="4" eb="6">
      <t>コウジ</t>
    </rPh>
    <phoneticPr fontId="20"/>
  </si>
  <si>
    <t>②テレビ共聴設備</t>
  </si>
  <si>
    <t>(4)</t>
  </si>
  <si>
    <t>計画期間全体における専用使用料収入等からの繰入額の総額
（円/㎡・月）</t>
    <rPh sb="0" eb="2">
      <t>ケイカク</t>
    </rPh>
    <rPh sb="2" eb="4">
      <t>キカン</t>
    </rPh>
    <rPh sb="4" eb="6">
      <t>ゼンタイ</t>
    </rPh>
    <rPh sb="10" eb="12">
      <t>センヨウ</t>
    </rPh>
    <rPh sb="12" eb="15">
      <t>シヨウリョウ</t>
    </rPh>
    <rPh sb="15" eb="17">
      <t>シュウニュウ</t>
    </rPh>
    <rPh sb="17" eb="18">
      <t>トウ</t>
    </rPh>
    <rPh sb="21" eb="24">
      <t>クリイレガク</t>
    </rPh>
    <rPh sb="25" eb="27">
      <t>ソウガク</t>
    </rPh>
    <rPh sb="29" eb="30">
      <t>エン</t>
    </rPh>
    <rPh sb="33" eb="34">
      <t>ツキ</t>
    </rPh>
    <phoneticPr fontId="20"/>
  </si>
  <si>
    <t>14　消防用設備</t>
    <rPh sb="3" eb="5">
      <t>ショウボウ</t>
    </rPh>
    <rPh sb="5" eb="6">
      <t>ヨウ</t>
    </rPh>
    <rPh sb="6" eb="8">
      <t>セツビ</t>
    </rPh>
    <phoneticPr fontId="61"/>
  </si>
  <si>
    <t>月当たりの負担額
（J'／（Ｊ×12））</t>
    <rPh sb="0" eb="1">
      <t>ツキ</t>
    </rPh>
    <rPh sb="1" eb="2">
      <t>ア</t>
    </rPh>
    <rPh sb="5" eb="7">
      <t>フタン</t>
    </rPh>
    <rPh sb="7" eb="8">
      <t>ガク</t>
    </rPh>
    <phoneticPr fontId="20"/>
  </si>
  <si>
    <t>②自動火災報知設備</t>
  </si>
  <si>
    <t>③連結送水管設備</t>
  </si>
  <si>
    <t>Ｊ</t>
  </si>
  <si>
    <t>16　立体駐車場設備</t>
    <rPh sb="3" eb="5">
      <t>リッタイ</t>
    </rPh>
    <rPh sb="5" eb="8">
      <t>チュウシャジョウ</t>
    </rPh>
    <rPh sb="8" eb="10">
      <t>セツビ</t>
    </rPh>
    <phoneticPr fontId="61"/>
  </si>
  <si>
    <t>設定期間Ⅳの修繕積立金の総額</t>
    <rPh sb="0" eb="2">
      <t>セッテイ</t>
    </rPh>
    <rPh sb="2" eb="4">
      <t>キカン</t>
    </rPh>
    <rPh sb="6" eb="8">
      <t>シュウゼン</t>
    </rPh>
    <rPh sb="8" eb="10">
      <t>ツミタテ</t>
    </rPh>
    <rPh sb="13" eb="14">
      <t>ガク</t>
    </rPh>
    <phoneticPr fontId="20"/>
  </si>
  <si>
    <t>②機械式駐車場</t>
  </si>
  <si>
    <t>17　外構・附属施設</t>
    <rPh sb="3" eb="5">
      <t>ガイコウ</t>
    </rPh>
    <rPh sb="6" eb="8">
      <t>フゾク</t>
    </rPh>
    <rPh sb="8" eb="10">
      <t>シセツ</t>
    </rPh>
    <phoneticPr fontId="61"/>
  </si>
  <si>
    <t>点検・調整</t>
  </si>
  <si>
    <t>①外構</t>
  </si>
  <si>
    <t>(注）調査・診断報告書（概要版）で代えることができる。</t>
  </si>
  <si>
    <t>③給水ポンプ</t>
    <rPh sb="1" eb="3">
      <t>キュウスイ</t>
    </rPh>
    <phoneticPr fontId="20"/>
  </si>
  <si>
    <t>（様式第3-1号）　長期修繕計画の作成・修繕積立金の額の設定の考え方</t>
    <rPh sb="1" eb="3">
      <t>ヨウシキ</t>
    </rPh>
    <rPh sb="3" eb="4">
      <t>ダイ</t>
    </rPh>
    <rPh sb="7" eb="8">
      <t>ゴウ</t>
    </rPh>
    <rPh sb="10" eb="12">
      <t>チョウキ</t>
    </rPh>
    <rPh sb="12" eb="14">
      <t>シュウゼン</t>
    </rPh>
    <rPh sb="14" eb="16">
      <t>ケイカク</t>
    </rPh>
    <rPh sb="17" eb="19">
      <t>サクセイ</t>
    </rPh>
    <rPh sb="20" eb="22">
      <t>シュウゼン</t>
    </rPh>
    <rPh sb="22" eb="24">
      <t>ツミタテ</t>
    </rPh>
    <rPh sb="24" eb="25">
      <t>キン</t>
    </rPh>
    <rPh sb="26" eb="27">
      <t>ガク</t>
    </rPh>
    <rPh sb="28" eb="30">
      <t>セッテイ</t>
    </rPh>
    <rPh sb="31" eb="32">
      <t>カンガ</t>
    </rPh>
    <rPh sb="33" eb="34">
      <t>カタ</t>
    </rPh>
    <phoneticPr fontId="20"/>
  </si>
  <si>
    <t>項　目</t>
    <rPh sb="0" eb="1">
      <t>コウ</t>
    </rPh>
    <rPh sb="2" eb="3">
      <t>メ</t>
    </rPh>
    <phoneticPr fontId="20"/>
  </si>
  <si>
    <t>受水槽　　　　　　　　　　　　　　　　　　</t>
    <rPh sb="0" eb="3">
      <t>ジュスイソウ</t>
    </rPh>
    <phoneticPr fontId="20"/>
  </si>
  <si>
    <t>基本的な考え方</t>
    <rPh sb="0" eb="3">
      <t>キホンテキ</t>
    </rPh>
    <rPh sb="4" eb="5">
      <t>カンガ</t>
    </rPh>
    <rPh sb="6" eb="7">
      <t>カタ</t>
    </rPh>
    <phoneticPr fontId="20"/>
  </si>
  <si>
    <t>（更生なし）取替</t>
    <rPh sb="1" eb="3">
      <t>コウセイ</t>
    </rPh>
    <rPh sb="6" eb="8">
      <t>トリカエ</t>
    </rPh>
    <phoneticPr fontId="36"/>
  </si>
  <si>
    <t>長期修繕計画の目的</t>
    <rPh sb="7" eb="9">
      <t>モクテキ</t>
    </rPh>
    <phoneticPr fontId="20"/>
  </si>
  <si>
    <t>【新築マンションの場合】
・推定修繕工事項目の小項目ごとに、現状の仕様を設定しています。
【既存マンションの場合】
・推定修繕工事項目の小項目ごとに、現状又は見直し時点での一般的な仕様を設定しています。</t>
    <rPh sb="36" eb="38">
      <t>セッテイ</t>
    </rPh>
    <phoneticPr fontId="20"/>
  </si>
  <si>
    <t>・長期修繕計画は、次に掲げる不確定な事項を含んでいますので、５年程度ごとに調査・診断を行い、その結果に基づいて見直すことが必要です。なお、見直しには一定の期間（概ね１～２年）を要することから、見直しについても計画的に行う必要があります。また、併せて修繕積立金の額も見直します。
①建物及び設備の劣化の状況
②社会的環境及び生活様式の変化
③新たな材料、工法等の開発及びそれによる修繕周期、単価等の変動
④修繕積立金の運用益、借入金の金利、物価、工事費価格、消費税率等の変動</t>
    <rPh sb="80" eb="81">
      <t>オオム</t>
    </rPh>
    <rPh sb="222" eb="225">
      <t>コウジヒ</t>
    </rPh>
    <rPh sb="225" eb="227">
      <t>カカク</t>
    </rPh>
    <phoneticPr fontId="20"/>
  </si>
  <si>
    <t>外壁、屋根、床、手すり壁、軒天、庇等</t>
    <rPh sb="16" eb="17">
      <t>ヒサシ</t>
    </rPh>
    <rPh sb="17" eb="18">
      <t>ナド</t>
    </rPh>
    <phoneticPr fontId="36"/>
  </si>
  <si>
    <t>開放廊下・階段、バルコニーの手すり、防風スクリーン</t>
    <rPh sb="18" eb="20">
      <t>ボウフウ</t>
    </rPh>
    <phoneticPr fontId="20"/>
  </si>
  <si>
    <t>・長期修繕計画は、作成時点において、計画期間の推定修繕工事の内容、時期、概算の費用等に関して計画を定めるものです。
　推定修繕工事の内容の設定、概算の費用の算出等は、新築マンションの場合、設計図書、工事請負契約書による請負代金内訳書及び数量計算書等を参考にして、また、既存マンションの場合、保管されている設計図書のほか、修繕等の履歴、劣化状況等の調査・診断の結果等に基づいて行います。
　 したがって、長期修繕計画は次に掲げる事項のとおり、将来実施する計画修繕工事の内容、時期、費用等を確定するものではありません。また、一定期間ごとに見直していくことを前提としています。
①推定修繕工事の内容は、新築マンションの場合は現状の仕様により、既存マンションの場合は現状又は見直し時点での一般的な仕様により設定するが、計画修繕工事の実施時には技術開発等により異なることがある。
②時期（周期）は、おおよその目安であり、立地条件等により異なることがある。
③収支計画には、修繕積立金の運用利率、借入金の金利、物価・工事費価格及び消費税率の変動など不確定な要素がある。</t>
    <rPh sb="183" eb="184">
      <t>モト</t>
    </rPh>
    <rPh sb="452" eb="455">
      <t>コウジヒ</t>
    </rPh>
    <rPh sb="455" eb="457">
      <t>カカク</t>
    </rPh>
    <phoneticPr fontId="20"/>
  </si>
  <si>
    <t>計画期間の設定</t>
    <rPh sb="0" eb="2">
      <t>ケイカク</t>
    </rPh>
    <rPh sb="2" eb="4">
      <t>キカン</t>
    </rPh>
    <rPh sb="5" eb="7">
      <t>セッテイ</t>
    </rPh>
    <phoneticPr fontId="20"/>
  </si>
  <si>
    <t>・30年以上で、かつ大規模修繕工事が２回含まれる期間以上とします。</t>
  </si>
  <si>
    <t>(5)</t>
  </si>
  <si>
    <t>住戸玄関ドア、共用部分ドア、窓サッシ等</t>
    <rPh sb="18" eb="19">
      <t>トウ</t>
    </rPh>
    <phoneticPr fontId="36"/>
  </si>
  <si>
    <t>修繕周期の設定</t>
    <rPh sb="5" eb="7">
      <t>セッテイ</t>
    </rPh>
    <phoneticPr fontId="20"/>
  </si>
  <si>
    <t>【均等積立方式・段階増額積立方式兼用】</t>
    <rPh sb="1" eb="3">
      <t>キントウ</t>
    </rPh>
    <rPh sb="3" eb="5">
      <t>ツミタテ</t>
    </rPh>
    <rPh sb="5" eb="7">
      <t>ホウシキ</t>
    </rPh>
    <rPh sb="8" eb="10">
      <t>ダンカイ</t>
    </rPh>
    <rPh sb="10" eb="12">
      <t>ゾウガク</t>
    </rPh>
    <rPh sb="12" eb="14">
      <t>ツミタテ</t>
    </rPh>
    <rPh sb="14" eb="16">
      <t>ホウシキ</t>
    </rPh>
    <rPh sb="16" eb="18">
      <t>ケンヨウ</t>
    </rPh>
    <phoneticPr fontId="20"/>
  </si>
  <si>
    <t>【新築マンションの場合】
・推定修繕工事項目（小項目）ごとに、マンションの仕様、立地条件等を考慮して設定しています。
・推定修繕工事の実施の際の経済性等を考慮し、実施時期を集約しています。
【既存マンションの場合】
・推定修繕工事項目（小項目）ごとに、マンションの仕様、立地条件、調査・診断の結果等に基づいて設定しています。
・推定修繕工事の実施の際の経済性等を考慮し、実施時期を集約しています。</t>
    <rPh sb="14" eb="16">
      <t>スイテイ</t>
    </rPh>
    <rPh sb="23" eb="24">
      <t>ショウ</t>
    </rPh>
    <rPh sb="24" eb="26">
      <t>コウモク</t>
    </rPh>
    <rPh sb="44" eb="45">
      <t>トウ</t>
    </rPh>
    <rPh sb="46" eb="48">
      <t>コウリョ</t>
    </rPh>
    <rPh sb="50" eb="52">
      <t>セッテイ</t>
    </rPh>
    <rPh sb="96" eb="98">
      <t>キゾン</t>
    </rPh>
    <rPh sb="104" eb="106">
      <t>バアイ</t>
    </rPh>
    <rPh sb="140" eb="142">
      <t>チョウサ</t>
    </rPh>
    <rPh sb="143" eb="145">
      <t>シンダン</t>
    </rPh>
    <rPh sb="146" eb="148">
      <t>ケッカ</t>
    </rPh>
    <rPh sb="148" eb="149">
      <t>トウ</t>
    </rPh>
    <rPh sb="150" eb="151">
      <t>モト</t>
    </rPh>
    <rPh sb="164" eb="166">
      <t>スイテイ</t>
    </rPh>
    <rPh sb="174" eb="175">
      <t>サイ</t>
    </rPh>
    <rPh sb="179" eb="180">
      <t>トウ</t>
    </rPh>
    <phoneticPr fontId="20"/>
  </si>
  <si>
    <t>推定修繕工事費の算定</t>
    <rPh sb="0" eb="2">
      <t>スイテイ</t>
    </rPh>
    <rPh sb="2" eb="4">
      <t>シュウゼン</t>
    </rPh>
    <rPh sb="4" eb="7">
      <t>コウジヒ</t>
    </rPh>
    <rPh sb="8" eb="10">
      <t>サンテイ</t>
    </rPh>
    <phoneticPr fontId="20"/>
  </si>
  <si>
    <t>・情報通信（インターネット接続環境の整備等）</t>
    <rPh sb="1" eb="3">
      <t>ジョウホウ</t>
    </rPh>
    <rPh sb="3" eb="5">
      <t>ツウシン</t>
    </rPh>
    <rPh sb="13" eb="15">
      <t>セツゾク</t>
    </rPh>
    <rPh sb="15" eb="17">
      <t>カンキョウ</t>
    </rPh>
    <rPh sb="18" eb="20">
      <t>セイビ</t>
    </rPh>
    <rPh sb="20" eb="21">
      <t>トウ</t>
    </rPh>
    <phoneticPr fontId="20"/>
  </si>
  <si>
    <t>・推定修繕工事費は、推定修繕工事項目の小項目ごとに、算出した数量に設定した単価を乗じて算定しています。
（・修繕積立金の運用益年　％、借入金の金利年　％、物価変動年　％を考慮しています。）
・消費税は、　％とし、会計年度ごとに計上しています。</t>
    <rPh sb="19" eb="20">
      <t>ショウ</t>
    </rPh>
    <phoneticPr fontId="20"/>
  </si>
  <si>
    <t>収支計画の検討</t>
    <rPh sb="0" eb="2">
      <t>シュウシ</t>
    </rPh>
    <rPh sb="2" eb="4">
      <t>ケイカク</t>
    </rPh>
    <rPh sb="5" eb="7">
      <t>ケントウ</t>
    </rPh>
    <phoneticPr fontId="20"/>
  </si>
  <si>
    <t>推定修繕工事項目</t>
    <rPh sb="0" eb="2">
      <t>スイテイ</t>
    </rPh>
    <rPh sb="2" eb="4">
      <t>シュウゼン</t>
    </rPh>
    <rPh sb="4" eb="6">
      <t>コウジ</t>
    </rPh>
    <rPh sb="6" eb="8">
      <t>コウモク</t>
    </rPh>
    <phoneticPr fontId="36"/>
  </si>
  <si>
    <t>インターホン設備、オートロック設備等</t>
  </si>
  <si>
    <t>建物、設備、外構</t>
  </si>
  <si>
    <t>①給水管</t>
    <rPh sb="1" eb="3">
      <t>キュウスイ</t>
    </rPh>
    <rPh sb="3" eb="4">
      <t>カン</t>
    </rPh>
    <phoneticPr fontId="20"/>
  </si>
  <si>
    <t>(8)</t>
  </si>
  <si>
    <t>計画の見直し</t>
    <rPh sb="0" eb="2">
      <t>ケイカク</t>
    </rPh>
    <rPh sb="3" eb="5">
      <t>ミナオ</t>
    </rPh>
    <phoneticPr fontId="20"/>
  </si>
  <si>
    <r>
      <t>（参考）
計画期間外に実施予定の工事</t>
    </r>
    <r>
      <rPr>
        <sz val="6"/>
        <rFont val="Meiryo UI"/>
        <family val="3"/>
        <charset val="128"/>
      </rPr>
      <t xml:space="preserve">
（計画期間内に工事が予定されていない項目のみ）</t>
    </r>
    <rPh sb="1" eb="3">
      <t>サンコウ</t>
    </rPh>
    <rPh sb="5" eb="7">
      <t>ケイカク</t>
    </rPh>
    <rPh sb="7" eb="10">
      <t>キカンガイ</t>
    </rPh>
    <rPh sb="11" eb="13">
      <t>ジッシ</t>
    </rPh>
    <rPh sb="13" eb="15">
      <t>ヨテイ</t>
    </rPh>
    <rPh sb="16" eb="18">
      <t>コウジ</t>
    </rPh>
    <rPh sb="20" eb="22">
      <t>ケイカク</t>
    </rPh>
    <rPh sb="22" eb="24">
      <t>キカン</t>
    </rPh>
    <rPh sb="24" eb="25">
      <t>ナイ</t>
    </rPh>
    <rPh sb="26" eb="28">
      <t>コウジ</t>
    </rPh>
    <rPh sb="29" eb="31">
      <t>ヨテイ</t>
    </rPh>
    <rPh sb="37" eb="39">
      <t>コウモク</t>
    </rPh>
    <phoneticPr fontId="36"/>
  </si>
  <si>
    <t>区分</t>
  </si>
  <si>
    <t>工事項目</t>
  </si>
  <si>
    <t>　　　　　　　　 推定修繕工事費　累計</t>
    <rPh sb="9" eb="11">
      <t>スイテイ</t>
    </rPh>
    <rPh sb="11" eb="13">
      <t>シュウゼン</t>
    </rPh>
    <rPh sb="17" eb="19">
      <t>ルイケイ</t>
    </rPh>
    <phoneticPr fontId="61"/>
  </si>
  <si>
    <t>⑤タイル張補修</t>
    <rPh sb="4" eb="5">
      <t>ハ</t>
    </rPh>
    <phoneticPr fontId="20"/>
  </si>
  <si>
    <t>細目</t>
  </si>
  <si>
    <t>仕様</t>
  </si>
  <si>
    <t>金額</t>
    <rPh sb="0" eb="2">
      <t>キンガク</t>
    </rPh>
    <phoneticPr fontId="61"/>
  </si>
  <si>
    <t>計上年（経年）</t>
    <rPh sb="0" eb="2">
      <t>ケイジョウ</t>
    </rPh>
    <rPh sb="2" eb="3">
      <t>ネン</t>
    </rPh>
    <rPh sb="4" eb="6">
      <t>ケイネン</t>
    </rPh>
    <phoneticPr fontId="61"/>
  </si>
  <si>
    <t>設定期間Ⅳ(年）</t>
    <rPh sb="0" eb="2">
      <t>セッテイ</t>
    </rPh>
    <rPh sb="2" eb="4">
      <t>キカン</t>
    </rPh>
    <rPh sb="6" eb="7">
      <t>ネン</t>
    </rPh>
    <phoneticPr fontId="20"/>
  </si>
  <si>
    <t>暦年</t>
    <rPh sb="0" eb="1">
      <t>コヨミ</t>
    </rPh>
    <rPh sb="1" eb="2">
      <t>ネン</t>
    </rPh>
    <phoneticPr fontId="61"/>
  </si>
  <si>
    <t>仮設</t>
    <rPh sb="0" eb="2">
      <t>カセツ</t>
    </rPh>
    <phoneticPr fontId="36"/>
  </si>
  <si>
    <t xml:space="preserve">１　仮設工事 </t>
    <rPh sb="2" eb="4">
      <t>カセツ</t>
    </rPh>
    <rPh sb="4" eb="6">
      <t>コウジ</t>
    </rPh>
    <phoneticPr fontId="61"/>
  </si>
  <si>
    <t>４　外壁塗装等</t>
    <rPh sb="2" eb="4">
      <t>ガイヘキ</t>
    </rPh>
    <rPh sb="4" eb="6">
      <t>トソウ</t>
    </rPh>
    <rPh sb="6" eb="7">
      <t>ラ</t>
    </rPh>
    <phoneticPr fontId="36"/>
  </si>
  <si>
    <t>計画修繕工事の設計等</t>
  </si>
  <si>
    <t>（更生なし）取替</t>
    <rPh sb="6" eb="8">
      <t>トリカエ</t>
    </rPh>
    <phoneticPr fontId="36"/>
  </si>
  <si>
    <t>設備</t>
    <rPh sb="0" eb="2">
      <t>セツビ</t>
    </rPh>
    <phoneticPr fontId="61"/>
  </si>
  <si>
    <t>単位：千円</t>
    <rPh sb="0" eb="2">
      <t>タンイ</t>
    </rPh>
    <rPh sb="3" eb="5">
      <t>センエン</t>
    </rPh>
    <phoneticPr fontId="36"/>
  </si>
  <si>
    <t>（様式第4-3号）長期修繕計画表（推定修繕工事項目（小項目）別、年度別）　</t>
    <rPh sb="3" eb="4">
      <t>ダイ</t>
    </rPh>
    <rPh sb="7" eb="8">
      <t>ゴウ</t>
    </rPh>
    <rPh sb="9" eb="11">
      <t>チョウキ</t>
    </rPh>
    <rPh sb="11" eb="13">
      <t>シュウゼン</t>
    </rPh>
    <rPh sb="13" eb="15">
      <t>ケイカク</t>
    </rPh>
    <rPh sb="15" eb="16">
      <t>ヒョウ</t>
    </rPh>
    <rPh sb="17" eb="19">
      <t>スイテイ</t>
    </rPh>
    <rPh sb="19" eb="21">
      <t>シュウゼン</t>
    </rPh>
    <rPh sb="21" eb="23">
      <t>コウジ</t>
    </rPh>
    <rPh sb="23" eb="25">
      <t>コウモク</t>
    </rPh>
    <rPh sb="26" eb="29">
      <t>ショウコウモク</t>
    </rPh>
    <rPh sb="30" eb="31">
      <t>ベツ</t>
    </rPh>
    <rPh sb="32" eb="35">
      <t>ネンドベツ</t>
    </rPh>
    <phoneticPr fontId="61"/>
  </si>
  <si>
    <t>19　長期修繕計画作成費用</t>
    <rPh sb="3" eb="5">
      <t>チョウキ</t>
    </rPh>
    <rPh sb="5" eb="7">
      <t>シュウゼン</t>
    </rPh>
    <rPh sb="7" eb="9">
      <t>ケイカク</t>
    </rPh>
    <rPh sb="9" eb="11">
      <t>サクセイ</t>
    </rPh>
    <rPh sb="11" eb="13">
      <t>ヒヨウ</t>
    </rPh>
    <phoneticPr fontId="61"/>
  </si>
  <si>
    <t>小計</t>
    <rPh sb="0" eb="2">
      <t>ショウケイ</t>
    </rPh>
    <phoneticPr fontId="36"/>
  </si>
  <si>
    <t>消費税</t>
    <rPh sb="0" eb="3">
      <t>ショウヒゼイ</t>
    </rPh>
    <phoneticPr fontId="36"/>
  </si>
  <si>
    <t>④臨時点検（被災時）</t>
  </si>
  <si>
    <t>①昇降機</t>
    <rPh sb="1" eb="4">
      <t>ショウコウキ</t>
    </rPh>
    <phoneticPr fontId="20"/>
  </si>
  <si>
    <t>支出</t>
    <rPh sb="0" eb="2">
      <t>シシュツ</t>
    </rPh>
    <phoneticPr fontId="36"/>
  </si>
  <si>
    <t>（借入金の償還金　年度合計）</t>
    <rPh sb="1" eb="4">
      <t>カリイレキン</t>
    </rPh>
    <rPh sb="5" eb="8">
      <t>ショウカンキン</t>
    </rPh>
    <rPh sb="9" eb="11">
      <t>ネンド</t>
    </rPh>
    <rPh sb="11" eb="12">
      <t>ゴウ</t>
    </rPh>
    <rPh sb="12" eb="13">
      <t>ケイ</t>
    </rPh>
    <phoneticPr fontId="36"/>
  </si>
  <si>
    <t>支出　年度合計</t>
    <rPh sb="0" eb="2">
      <t>シシュツ</t>
    </rPh>
    <rPh sb="3" eb="5">
      <t>ネンド</t>
    </rPh>
    <rPh sb="5" eb="7">
      <t>ゴウケイ</t>
    </rPh>
    <phoneticPr fontId="36"/>
  </si>
  <si>
    <t>収入</t>
    <rPh sb="0" eb="2">
      <t>シュウニュウ</t>
    </rPh>
    <phoneticPr fontId="36"/>
  </si>
  <si>
    <t>Ⅲ　設備</t>
    <rPh sb="2" eb="4">
      <t>セツビ</t>
    </rPh>
    <phoneticPr fontId="20"/>
  </si>
  <si>
    <t>修繕積立金の残高
   （修繕積立基金）</t>
  </si>
  <si>
    <t>（鋼製）共用部分ドア、メーターボックス扉、手すり、照明器具、設備機器、配電盤類、屋内消火栓箱等　</t>
    <rPh sb="35" eb="37">
      <t>ハイデン</t>
    </rPh>
    <phoneticPr fontId="20"/>
  </si>
  <si>
    <t>専用使用料等からの繰入額
　年度合計</t>
    <rPh sb="0" eb="2">
      <t>センヨウ</t>
    </rPh>
    <rPh sb="2" eb="5">
      <t>シヨウリョウ</t>
    </rPh>
    <rPh sb="5" eb="6">
      <t>トウ</t>
    </rPh>
    <rPh sb="9" eb="10">
      <t>ク</t>
    </rPh>
    <rPh sb="10" eb="11">
      <t>イ</t>
    </rPh>
    <rPh sb="11" eb="12">
      <t>ガク</t>
    </rPh>
    <rPh sb="14" eb="16">
      <t>ネンド</t>
    </rPh>
    <rPh sb="16" eb="18">
      <t>ゴウケイ</t>
    </rPh>
    <phoneticPr fontId="36"/>
  </si>
  <si>
    <t>修繕積立金の運用益
　年度合計</t>
    <rPh sb="0" eb="2">
      <t>シュウゼン</t>
    </rPh>
    <rPh sb="2" eb="5">
      <t>ツミタテキン</t>
    </rPh>
    <rPh sb="6" eb="8">
      <t>ウンヨウ</t>
    </rPh>
    <rPh sb="8" eb="9">
      <t>エキ</t>
    </rPh>
    <rPh sb="11" eb="13">
      <t>ネンド</t>
    </rPh>
    <rPh sb="13" eb="15">
      <t>ゴウケイ</t>
    </rPh>
    <phoneticPr fontId="36"/>
  </si>
  <si>
    <t>収入　年度合計</t>
    <rPh sb="0" eb="2">
      <t>シュウニュウ</t>
    </rPh>
    <phoneticPr fontId="36"/>
  </si>
  <si>
    <t>（鋼製）開放廊下・階段、バルコニーの手すり</t>
    <rPh sb="4" eb="6">
      <t>カイホウ</t>
    </rPh>
    <rPh sb="6" eb="8">
      <t>ロウカ</t>
    </rPh>
    <rPh sb="9" eb="11">
      <t>カイダン</t>
    </rPh>
    <rPh sb="18" eb="19">
      <t>テ</t>
    </rPh>
    <phoneticPr fontId="20"/>
  </si>
  <si>
    <t>収入　累計</t>
    <rPh sb="0" eb="2">
      <t>シュウニュウ</t>
    </rPh>
    <rPh sb="3" eb="5">
      <t>ルイケイ</t>
    </rPh>
    <phoneticPr fontId="36"/>
  </si>
  <si>
    <t>張替・塗替</t>
  </si>
  <si>
    <t>表　住戸タイプ別修繕積立金の額</t>
    <rPh sb="0" eb="1">
      <t>ヒョウ</t>
    </rPh>
    <phoneticPr fontId="20"/>
  </si>
  <si>
    <t>経年</t>
    <rPh sb="0" eb="2">
      <t>ケイネン</t>
    </rPh>
    <phoneticPr fontId="36"/>
  </si>
  <si>
    <t>④軒天塗装</t>
    <rPh sb="1" eb="2">
      <t>ノキ</t>
    </rPh>
    <rPh sb="2" eb="3">
      <t>テン</t>
    </rPh>
    <rPh sb="3" eb="5">
      <t>トソウ</t>
    </rPh>
    <phoneticPr fontId="20"/>
  </si>
  <si>
    <t>推定修繕工事項目</t>
    <rPh sb="0" eb="2">
      <t>スイテイ</t>
    </rPh>
    <rPh sb="2" eb="4">
      <t>シュウゼン</t>
    </rPh>
    <phoneticPr fontId="36"/>
  </si>
  <si>
    <t>Ⅰ</t>
  </si>
  <si>
    <t>直接仮設</t>
    <rPh sb="0" eb="2">
      <t>チョクセツ</t>
    </rPh>
    <rPh sb="2" eb="4">
      <t>カセツ</t>
    </rPh>
    <phoneticPr fontId="36"/>
  </si>
  <si>
    <t>Ⅳ　外構・その他</t>
    <rPh sb="2" eb="4">
      <t>ガイコウ</t>
    </rPh>
    <rPh sb="7" eb="8">
      <t>タ</t>
    </rPh>
    <phoneticPr fontId="20"/>
  </si>
  <si>
    <t>Ⅱ</t>
  </si>
  <si>
    <t>－</t>
  </si>
  <si>
    <t>建物</t>
    <rPh sb="0" eb="2">
      <t>タテモノ</t>
    </rPh>
    <phoneticPr fontId="36"/>
  </si>
  <si>
    <t>塗替</t>
    <rPh sb="0" eb="1">
      <t>ヌ</t>
    </rPh>
    <rPh sb="1" eb="2">
      <t>カ</t>
    </rPh>
    <phoneticPr fontId="36"/>
  </si>
  <si>
    <t>計画期間全体の修繕積立金の総額</t>
    <rPh sb="0" eb="2">
      <t>ケイカク</t>
    </rPh>
    <rPh sb="2" eb="4">
      <t>キカン</t>
    </rPh>
    <rPh sb="4" eb="6">
      <t>ゼンタイ</t>
    </rPh>
    <phoneticPr fontId="20"/>
  </si>
  <si>
    <t>撤去・新設</t>
    <rPh sb="0" eb="2">
      <t>テッキョ</t>
    </rPh>
    <rPh sb="3" eb="5">
      <t>シンセツ</t>
    </rPh>
    <phoneticPr fontId="61"/>
  </si>
  <si>
    <t>㎡</t>
  </si>
  <si>
    <t>③外壁塗装（非雨掛かり部分）</t>
  </si>
  <si>
    <t>取替</t>
    <rPh sb="0" eb="2">
      <t>トリカエ</t>
    </rPh>
    <phoneticPr fontId="36"/>
  </si>
  <si>
    <r>
      <t>住戸　　　戸　</t>
    </r>
    <r>
      <rPr>
        <sz val="9"/>
        <rFont val="Meiryo UI"/>
        <family val="3"/>
        <charset val="128"/>
      </rPr>
      <t>（注）</t>
    </r>
    <rPh sb="0" eb="2">
      <t>ジュウコ</t>
    </rPh>
    <rPh sb="5" eb="6">
      <t>ト</t>
    </rPh>
    <phoneticPr fontId="20"/>
  </si>
  <si>
    <t>張替・塗替</t>
    <rPh sb="0" eb="2">
      <t>ハリカエ</t>
    </rPh>
    <rPh sb="3" eb="4">
      <t>ヌリ</t>
    </rPh>
    <rPh sb="4" eb="5">
      <t>タイ</t>
    </rPh>
    <phoneticPr fontId="61"/>
  </si>
  <si>
    <t>設備</t>
  </si>
  <si>
    <t>外構</t>
  </si>
  <si>
    <t>取替</t>
  </si>
  <si>
    <t>更生</t>
    <rPh sb="0" eb="2">
      <t>コウセイ</t>
    </rPh>
    <phoneticPr fontId="61"/>
  </si>
  <si>
    <t>配電盤・プルボックス等</t>
    <rPh sb="0" eb="3">
      <t>ハイデンバン</t>
    </rPh>
    <rPh sb="10" eb="11">
      <t>トウ</t>
    </rPh>
    <phoneticPr fontId="20"/>
  </si>
  <si>
    <t>(5) その他</t>
    <rPh sb="6" eb="7">
      <t>タ</t>
    </rPh>
    <phoneticPr fontId="20"/>
  </si>
  <si>
    <r>
      <t>管理</t>
    </r>
    <r>
      <rPr>
        <sz val="10"/>
        <rFont val="Meiryo UI"/>
        <family val="3"/>
        <charset val="128"/>
      </rPr>
      <t>員室、集会室等のエアコン</t>
    </r>
    <rPh sb="2" eb="3">
      <t>イン</t>
    </rPh>
    <phoneticPr fontId="36"/>
  </si>
  <si>
    <t>11　空調・換気設備</t>
    <rPh sb="3" eb="5">
      <t>クウチョウ</t>
    </rPh>
    <rPh sb="6" eb="8">
      <t>カンキ</t>
    </rPh>
    <rPh sb="8" eb="10">
      <t>セツビ</t>
    </rPh>
    <phoneticPr fontId="20"/>
  </si>
  <si>
    <t>更生</t>
    <rPh sb="0" eb="2">
      <t>コウセイ</t>
    </rPh>
    <phoneticPr fontId="20"/>
  </si>
  <si>
    <t>Ⅳ</t>
  </si>
  <si>
    <t>補修、取替</t>
    <rPh sb="0" eb="2">
      <t>ホシュウ</t>
    </rPh>
    <rPh sb="3" eb="5">
      <t>トリカエ</t>
    </rPh>
    <phoneticPr fontId="36"/>
  </si>
  <si>
    <t>床防水</t>
    <rPh sb="0" eb="1">
      <t>ユカ</t>
    </rPh>
    <rPh sb="1" eb="3">
      <t>ボウスイ</t>
    </rPh>
    <phoneticPr fontId="20"/>
  </si>
  <si>
    <t>②設計等</t>
  </si>
  <si>
    <t>③外壁塗装
（非雨掛かり部分）</t>
    <rPh sb="1" eb="3">
      <t>ガイヘキ</t>
    </rPh>
    <rPh sb="3" eb="5">
      <t>トソウ</t>
    </rPh>
    <rPh sb="7" eb="8">
      <t>ヒ</t>
    </rPh>
    <phoneticPr fontId="20"/>
  </si>
  <si>
    <t>③工事監理</t>
  </si>
  <si>
    <t>□集会室（□棟内、□別棟）、□管理員室（□棟内、□別棟）</t>
    <rPh sb="1" eb="3">
      <t>シュウカイ</t>
    </rPh>
    <rPh sb="3" eb="4">
      <t>シツ</t>
    </rPh>
    <rPh sb="6" eb="7">
      <t>ムネ</t>
    </rPh>
    <rPh sb="7" eb="8">
      <t>ナイ</t>
    </rPh>
    <rPh sb="10" eb="12">
      <t>ベツムネ</t>
    </rPh>
    <phoneticPr fontId="20"/>
  </si>
  <si>
    <t>④臨時点検（被災時）</t>
    <rPh sb="1" eb="3">
      <t>リンジ</t>
    </rPh>
    <rPh sb="3" eb="5">
      <t>テンケン</t>
    </rPh>
    <rPh sb="6" eb="8">
      <t>ヒサイ</t>
    </rPh>
    <rPh sb="8" eb="9">
      <t>ジ</t>
    </rPh>
    <phoneticPr fontId="36"/>
  </si>
  <si>
    <t>①見直し</t>
  </si>
  <si>
    <r>
      <rPr>
        <sz val="10"/>
        <rFont val="Meiryo UI"/>
        <family val="3"/>
        <charset val="128"/>
      </rPr>
      <t>補修、修繕</t>
    </r>
    <rPh sb="0" eb="2">
      <t>ホシュウ</t>
    </rPh>
    <rPh sb="3" eb="5">
      <t>シュウゼン</t>
    </rPh>
    <phoneticPr fontId="62"/>
  </si>
  <si>
    <t>計画修繕工事の工事監理</t>
  </si>
  <si>
    <t>（様式4-4）推定修繕工事費内訳書</t>
    <rPh sb="7" eb="9">
      <t>スイテイ</t>
    </rPh>
    <rPh sb="9" eb="11">
      <t>シュウゼン</t>
    </rPh>
    <phoneticPr fontId="61"/>
  </si>
  <si>
    <t>工事費内訳書　【ＯＧマンション--築0年／10階建て／62戸／平均戸当たり専用床面積：103.33㎡】</t>
    <rPh sb="0" eb="3">
      <t>コウジヒ</t>
    </rPh>
    <rPh sb="3" eb="6">
      <t>ウチワケショ</t>
    </rPh>
    <phoneticPr fontId="61"/>
  </si>
  <si>
    <t>長期修繕計画総括表　【ＯＧマンション--築0年／10階建て／62戸／平均戸当たり専用床面積：103.33㎡】</t>
    <rPh sb="0" eb="2">
      <t>チョウキ</t>
    </rPh>
    <rPh sb="2" eb="4">
      <t>シュウゼン</t>
    </rPh>
    <rPh sb="4" eb="6">
      <t>ケイカク</t>
    </rPh>
    <rPh sb="6" eb="8">
      <t>ソウカツ</t>
    </rPh>
    <rPh sb="8" eb="9">
      <t>ヒョウ</t>
    </rPh>
    <phoneticPr fontId="61"/>
  </si>
  <si>
    <t>対象部位等</t>
    <rPh sb="0" eb="2">
      <t>タイショウ</t>
    </rPh>
    <rPh sb="2" eb="4">
      <t>ブイ</t>
    </rPh>
    <rPh sb="4" eb="5">
      <t>トウ</t>
    </rPh>
    <phoneticPr fontId="36"/>
  </si>
  <si>
    <t>仕様等</t>
    <rPh sb="0" eb="2">
      <t>シヨウ</t>
    </rPh>
    <rPh sb="2" eb="3">
      <t>トウ</t>
    </rPh>
    <phoneticPr fontId="36"/>
  </si>
  <si>
    <t>直接仮設</t>
    <rPh sb="0" eb="2">
      <t>チョクセツ</t>
    </rPh>
    <phoneticPr fontId="36"/>
  </si>
  <si>
    <r>
      <t>平</t>
    </r>
    <r>
      <rPr>
        <sz val="10"/>
        <rFont val="Meiryo UI"/>
        <family val="3"/>
        <charset val="128"/>
      </rPr>
      <t>面駐車場、車路・歩道等の舗装、排水溝、擁壁等</t>
    </r>
    <rPh sb="20" eb="22">
      <t>ヨウヘキ</t>
    </rPh>
    <rPh sb="22" eb="23">
      <t>トウ</t>
    </rPh>
    <phoneticPr fontId="36"/>
  </si>
  <si>
    <t>修繕</t>
    <rPh sb="0" eb="2">
      <t>シュウゼン</t>
    </rPh>
    <phoneticPr fontId="20"/>
  </si>
  <si>
    <t>避雷突針・ポール・支持金物・導線・接地極等　</t>
  </si>
  <si>
    <t>屋上、塔屋</t>
  </si>
  <si>
    <t>バルコニーの床</t>
  </si>
  <si>
    <t>修繕積立金の残高
（＋修繕積立基金の総額）</t>
    <rPh sb="0" eb="2">
      <t>シュウゼン</t>
    </rPh>
    <rPh sb="2" eb="4">
      <t>ツミタテ</t>
    </rPh>
    <rPh sb="4" eb="5">
      <t>キン</t>
    </rPh>
    <rPh sb="6" eb="8">
      <t>ザンダカ</t>
    </rPh>
    <rPh sb="11" eb="13">
      <t>シュウゼン</t>
    </rPh>
    <rPh sb="13" eb="15">
      <t>ツミタテ</t>
    </rPh>
    <rPh sb="15" eb="17">
      <t>キキン</t>
    </rPh>
    <rPh sb="18" eb="20">
      <t>ソウガク</t>
    </rPh>
    <phoneticPr fontId="20"/>
  </si>
  <si>
    <t>外壁、手すり壁等</t>
  </si>
  <si>
    <r>
      <rPr>
        <sz val="11"/>
        <rFont val="Meiryo UI"/>
        <family val="3"/>
        <charset val="128"/>
      </rPr>
      <t>　　　　㎡（現行　　　％）</t>
    </r>
    <r>
      <rPr>
        <sz val="9"/>
        <rFont val="Meiryo UI"/>
        <family val="3"/>
        <charset val="128"/>
      </rPr>
      <t>　（注）</t>
    </r>
    <rPh sb="6" eb="8">
      <t>ゲンコウ</t>
    </rPh>
    <rPh sb="15" eb="16">
      <t>チュウ</t>
    </rPh>
    <phoneticPr fontId="20"/>
  </si>
  <si>
    <t>発電設備</t>
  </si>
  <si>
    <t>開放廊下・階段、バルコニー等の軒天部分</t>
    <rPh sb="17" eb="19">
      <t>ブブン</t>
    </rPh>
    <phoneticPr fontId="36"/>
  </si>
  <si>
    <t>外壁・手すり壁等　</t>
  </si>
  <si>
    <t>外壁目地、建具周り、部材接合部等</t>
  </si>
  <si>
    <t>③</t>
  </si>
  <si>
    <t>①専有部分配管（※）</t>
    <rPh sb="1" eb="5">
      <t>センユウブブン</t>
    </rPh>
    <rPh sb="5" eb="7">
      <t>ハイカン</t>
    </rPh>
    <phoneticPr fontId="20"/>
  </si>
  <si>
    <t>（ボード、樹脂、木製等）
隔て板・エアコンスリーブ・雨樋等</t>
    <rPh sb="9" eb="10">
      <t>セイ</t>
    </rPh>
    <rPh sb="28" eb="29">
      <t>トウ</t>
    </rPh>
    <phoneticPr fontId="20"/>
  </si>
  <si>
    <t>サッシ、面格子、ドア、手すり、避難ハッチ等</t>
  </si>
  <si>
    <t>集合郵便受、掲示板、笠木、架台等</t>
    <rPh sb="15" eb="16">
      <t>トウ</t>
    </rPh>
    <phoneticPr fontId="36"/>
  </si>
  <si>
    <t>受水槽、高置水槽　　</t>
  </si>
  <si>
    <t>揚水ポンプ等</t>
    <rPh sb="5" eb="6">
      <t>トウ</t>
    </rPh>
    <phoneticPr fontId="36"/>
  </si>
  <si>
    <t>屋内共用雑排水管</t>
  </si>
  <si>
    <t>屋内共用雑排水管、汚水管、雨水管</t>
  </si>
  <si>
    <t>①共通仮設</t>
  </si>
  <si>
    <t>排水ポンプ</t>
  </si>
  <si>
    <t>屋外埋設部ガス管、屋内共用ガス管</t>
  </si>
  <si>
    <t>配電盤・プルボックス等</t>
  </si>
  <si>
    <t>電話配線盤（MDF）、中間端子盤（IDF）等</t>
  </si>
  <si>
    <t>打替</t>
  </si>
  <si>
    <t>カゴ内装、扉、三方枠等</t>
  </si>
  <si>
    <t>二段方式、多段方式、垂直循環方式等</t>
  </si>
  <si>
    <t>自転車置場、ゴミ集積所、植樹</t>
    <rPh sb="12" eb="14">
      <t>ショクジュ</t>
    </rPh>
    <phoneticPr fontId="36"/>
  </si>
  <si>
    <t>対象部位等</t>
    <rPh sb="0" eb="2">
      <t>タイショウ</t>
    </rPh>
    <rPh sb="2" eb="4">
      <t>ブイ</t>
    </rPh>
    <rPh sb="4" eb="5">
      <t>トウ</t>
    </rPh>
    <phoneticPr fontId="20"/>
  </si>
  <si>
    <t>仮設</t>
    <rPh sb="0" eb="2">
      <t>カセツ</t>
    </rPh>
    <phoneticPr fontId="20"/>
  </si>
  <si>
    <t>②直接仮設</t>
  </si>
  <si>
    <t>撤去・新設</t>
  </si>
  <si>
    <t>屋根</t>
    <rPh sb="0" eb="2">
      <t>ヤネ</t>
    </rPh>
    <phoneticPr fontId="20"/>
  </si>
  <si>
    <t>庇天端、笠木天端、パラペット天端・アゴ、架台天端等</t>
    <rPh sb="0" eb="1">
      <t>ヒサシ</t>
    </rPh>
    <rPh sb="1" eb="3">
      <t>テンバ</t>
    </rPh>
    <rPh sb="4" eb="6">
      <t>カサギ</t>
    </rPh>
    <rPh sb="6" eb="8">
      <t>テンバ</t>
    </rPh>
    <rPh sb="14" eb="16">
      <t>テンバ</t>
    </rPh>
    <rPh sb="20" eb="22">
      <t>カダイ</t>
    </rPh>
    <rPh sb="22" eb="24">
      <t>テンバ</t>
    </rPh>
    <rPh sb="24" eb="25">
      <t>ナド</t>
    </rPh>
    <phoneticPr fontId="20"/>
  </si>
  <si>
    <t>修繕</t>
  </si>
  <si>
    <t>３　外壁塗装等</t>
    <rPh sb="2" eb="4">
      <t>ガイヘキ</t>
    </rPh>
    <rPh sb="4" eb="6">
      <t>トソウ</t>
    </rPh>
    <rPh sb="6" eb="7">
      <t>トウ</t>
    </rPh>
    <phoneticPr fontId="20"/>
  </si>
  <si>
    <t>表　住戸タイプ別
修繕積立金の額</t>
  </si>
  <si>
    <t>４　外壁塗装等</t>
    <rPh sb="2" eb="4">
      <t>ガイヘキ</t>
    </rPh>
    <rPh sb="4" eb="6">
      <t>トソウ</t>
    </rPh>
    <rPh sb="6" eb="7">
      <t>トウ</t>
    </rPh>
    <phoneticPr fontId="20"/>
  </si>
  <si>
    <r>
      <t>①</t>
    </r>
    <r>
      <rPr>
        <sz val="10"/>
        <rFont val="Meiryo UI"/>
        <family val="3"/>
        <charset val="128"/>
      </rPr>
      <t>躯体コンクリート補修</t>
    </r>
    <rPh sb="1" eb="3">
      <t>クタイ</t>
    </rPh>
    <rPh sb="9" eb="11">
      <t>ホシュウ</t>
    </rPh>
    <phoneticPr fontId="20"/>
  </si>
  <si>
    <t>②外壁塗装
（雨掛かり部分）</t>
    <rPh sb="1" eb="3">
      <t>ガイヘキ</t>
    </rPh>
    <rPh sb="3" eb="5">
      <t>トソウ</t>
    </rPh>
    <phoneticPr fontId="20"/>
  </si>
  <si>
    <t>開放廊下・階段、バルコニー等の軒天（上げ裏）部分</t>
    <rPh sb="5" eb="7">
      <t>カイダン</t>
    </rPh>
    <phoneticPr fontId="20"/>
  </si>
  <si>
    <r>
      <t>外</t>
    </r>
    <r>
      <rPr>
        <sz val="9"/>
        <rFont val="Meiryo UI"/>
        <family val="3"/>
        <charset val="128"/>
      </rPr>
      <t>壁・手すり壁等</t>
    </r>
    <r>
      <rPr>
        <sz val="9"/>
        <color indexed="10"/>
        <rFont val="Meiryo UI"/>
        <family val="3"/>
        <charset val="128"/>
      </rPr>
      <t>　</t>
    </r>
  </si>
  <si>
    <t>外壁目地、建具周り、スリーブ周り、部材接合部等</t>
    <rPh sb="0" eb="2">
      <t>ガイヘキ</t>
    </rPh>
    <rPh sb="14" eb="15">
      <t>マワ</t>
    </rPh>
    <rPh sb="17" eb="19">
      <t>ブザイ</t>
    </rPh>
    <rPh sb="19" eb="22">
      <t>セツゴウブ</t>
    </rPh>
    <rPh sb="22" eb="23">
      <t>ナド</t>
    </rPh>
    <phoneticPr fontId="20"/>
  </si>
  <si>
    <r>
      <t>補修・</t>
    </r>
    <r>
      <rPr>
        <sz val="9"/>
        <rFont val="Meiryo UI"/>
        <family val="3"/>
        <charset val="128"/>
      </rPr>
      <t>取替</t>
    </r>
    <rPh sb="0" eb="2">
      <t>ホシュウ</t>
    </rPh>
    <rPh sb="3" eb="5">
      <t>トリカエ</t>
    </rPh>
    <phoneticPr fontId="20"/>
  </si>
  <si>
    <t>５　鉄部塗装等</t>
    <rPh sb="2" eb="3">
      <t>テツ</t>
    </rPh>
    <rPh sb="3" eb="4">
      <t>ブ</t>
    </rPh>
    <rPh sb="4" eb="6">
      <t>トソウ</t>
    </rPh>
    <rPh sb="6" eb="7">
      <t>トウ</t>
    </rPh>
    <phoneticPr fontId="20"/>
  </si>
  <si>
    <t>①鉄部塗装
（雨掛かり部分）</t>
    <rPh sb="1" eb="2">
      <t>テツ</t>
    </rPh>
    <rPh sb="2" eb="3">
      <t>ブ</t>
    </rPh>
    <rPh sb="3" eb="5">
      <t>トソウ</t>
    </rPh>
    <rPh sb="7" eb="8">
      <t>アメ</t>
    </rPh>
    <rPh sb="8" eb="9">
      <t>ガ</t>
    </rPh>
    <rPh sb="11" eb="12">
      <t>ブ</t>
    </rPh>
    <rPh sb="12" eb="13">
      <t>フン</t>
    </rPh>
    <phoneticPr fontId="20"/>
  </si>
  <si>
    <t>（鋼製）屋上フェンス、設備機器、立て樋・支持金物、架台、避難ハッチ、マンホール蓋、隔て板枠、物干金物等</t>
    <rPh sb="1" eb="3">
      <t>コウセイ</t>
    </rPh>
    <rPh sb="4" eb="6">
      <t>オクジョウ</t>
    </rPh>
    <rPh sb="11" eb="13">
      <t>セツビ</t>
    </rPh>
    <rPh sb="13" eb="15">
      <t>キキ</t>
    </rPh>
    <rPh sb="16" eb="17">
      <t>タ</t>
    </rPh>
    <rPh sb="18" eb="19">
      <t>トイ</t>
    </rPh>
    <rPh sb="20" eb="24">
      <t>シジカナモノ</t>
    </rPh>
    <phoneticPr fontId="20"/>
  </si>
  <si>
    <t>専有面積の合計（㎡）</t>
  </si>
  <si>
    <t>屋外鉄骨階段、自転車置場、遊具、フェンス</t>
    <rPh sb="0" eb="2">
      <t>オクガイ</t>
    </rPh>
    <rPh sb="2" eb="4">
      <t>テッコツ</t>
    </rPh>
    <rPh sb="4" eb="6">
      <t>カイダン</t>
    </rPh>
    <phoneticPr fontId="20"/>
  </si>
  <si>
    <t>（鋼製）住戸玄関ドア</t>
  </si>
  <si>
    <t>Ｂ</t>
  </si>
  <si>
    <t>③非鉄部塗装</t>
    <rPh sb="1" eb="2">
      <t>ヒ</t>
    </rPh>
    <rPh sb="2" eb="3">
      <t>テツ</t>
    </rPh>
    <rPh sb="3" eb="4">
      <t>ブ</t>
    </rPh>
    <rPh sb="4" eb="6">
      <t>トソウ</t>
    </rPh>
    <phoneticPr fontId="20"/>
  </si>
  <si>
    <t>（アルミ製・ステンレス製等）
サッシ、面格子、ドア、手すり、避難ハッチ、換気口等</t>
    <rPh sb="19" eb="20">
      <t>メン</t>
    </rPh>
    <rPh sb="20" eb="22">
      <t>コウシ</t>
    </rPh>
    <rPh sb="36" eb="39">
      <t>カンキコウ</t>
    </rPh>
    <rPh sb="39" eb="40">
      <t>トウ</t>
    </rPh>
    <phoneticPr fontId="20"/>
  </si>
  <si>
    <t>③連結送水管設備</t>
    <rPh sb="1" eb="3">
      <t>レンケツ</t>
    </rPh>
    <rPh sb="3" eb="6">
      <t>ソウスイカン</t>
    </rPh>
    <rPh sb="6" eb="8">
      <t>セツビ</t>
    </rPh>
    <phoneticPr fontId="20"/>
  </si>
  <si>
    <t>①建具関係</t>
  </si>
  <si>
    <t>③屋外鉄骨階段</t>
  </si>
  <si>
    <t>窓サッシ、面格子、網戸、シャッター</t>
    <rPh sb="0" eb="1">
      <t>マド</t>
    </rPh>
    <rPh sb="5" eb="6">
      <t>メン</t>
    </rPh>
    <rPh sb="6" eb="8">
      <t>コウシ</t>
    </rPh>
    <rPh sb="9" eb="11">
      <t>アミド</t>
    </rPh>
    <phoneticPr fontId="20"/>
  </si>
  <si>
    <t>屋外鉄骨階段</t>
    <rPh sb="0" eb="2">
      <t>オクガイ</t>
    </rPh>
    <rPh sb="2" eb="4">
      <t>テッコツ</t>
    </rPh>
    <rPh sb="4" eb="6">
      <t>カイダン</t>
    </rPh>
    <phoneticPr fontId="20"/>
  </si>
  <si>
    <t>集合郵便受、掲示板、宅配ロッカー等</t>
    <rPh sb="16" eb="17">
      <t>トウ</t>
    </rPh>
    <phoneticPr fontId="20"/>
  </si>
  <si>
    <t>整備</t>
  </si>
  <si>
    <t>⑤金物類
（メーターボックス扉等）</t>
  </si>
  <si>
    <t>摘　要</t>
    <rPh sb="0" eb="1">
      <t>テキ</t>
    </rPh>
    <rPh sb="2" eb="3">
      <t>ヨウ</t>
    </rPh>
    <phoneticPr fontId="20"/>
  </si>
  <si>
    <t>戸当たりの負担割合</t>
    <rPh sb="0" eb="1">
      <t>ト</t>
    </rPh>
    <rPh sb="1" eb="2">
      <t>ア</t>
    </rPh>
    <rPh sb="5" eb="7">
      <t>フタン</t>
    </rPh>
    <rPh sb="7" eb="9">
      <t>ワリアイ</t>
    </rPh>
    <phoneticPr fontId="20"/>
  </si>
  <si>
    <r>
      <t>メ</t>
    </r>
    <r>
      <rPr>
        <sz val="9"/>
        <rFont val="Meiryo UI"/>
        <family val="3"/>
        <charset val="128"/>
      </rPr>
      <t>ーターボックスの扉、パイプスペースの扉等</t>
    </r>
    <r>
      <rPr>
        <sz val="9"/>
        <color indexed="10"/>
        <rFont val="Meiryo UI"/>
        <family val="3"/>
        <charset val="128"/>
      </rPr>
      <t>　</t>
    </r>
    <rPh sb="19" eb="20">
      <t>トビラ</t>
    </rPh>
    <rPh sb="20" eb="21">
      <t>トウ</t>
    </rPh>
    <phoneticPr fontId="20"/>
  </si>
  <si>
    <t>７　共用内部</t>
    <rPh sb="2" eb="4">
      <t>キョウヨウ</t>
    </rPh>
    <rPh sb="4" eb="6">
      <t>ナイブ</t>
    </rPh>
    <phoneticPr fontId="20"/>
  </si>
  <si>
    <t>①共用内部</t>
    <rPh sb="1" eb="3">
      <t>キョウヨウ</t>
    </rPh>
    <rPh sb="3" eb="5">
      <t>ナイブ</t>
    </rPh>
    <phoneticPr fontId="20"/>
  </si>
  <si>
    <t>管理員室、集会室、内部廊下、内部階段等の壁、床、天井</t>
    <rPh sb="0" eb="2">
      <t>カンリ</t>
    </rPh>
    <rPh sb="2" eb="3">
      <t>イン</t>
    </rPh>
    <rPh sb="3" eb="4">
      <t>シツ</t>
    </rPh>
    <rPh sb="5" eb="8">
      <t>シュウカイシツ</t>
    </rPh>
    <rPh sb="9" eb="11">
      <t>ナイブ</t>
    </rPh>
    <rPh sb="14" eb="16">
      <t>ナイブ</t>
    </rPh>
    <rPh sb="20" eb="21">
      <t>カベ</t>
    </rPh>
    <rPh sb="22" eb="23">
      <t>ユカ</t>
    </rPh>
    <rPh sb="24" eb="26">
      <t>テンジョウ</t>
    </rPh>
    <phoneticPr fontId="20"/>
  </si>
  <si>
    <t>Ｌ</t>
  </si>
  <si>
    <t>屋内共用給水管</t>
    <rPh sb="2" eb="4">
      <t>キョウヨウ</t>
    </rPh>
    <phoneticPr fontId="20"/>
  </si>
  <si>
    <t>屋内共用給水管、屋外共用給水管</t>
    <rPh sb="8" eb="10">
      <t>オクガイ</t>
    </rPh>
    <rPh sb="10" eb="12">
      <t>キョウヨウ</t>
    </rPh>
    <phoneticPr fontId="20"/>
  </si>
  <si>
    <t>□長期修繕計画</t>
    <rPh sb="1" eb="3">
      <t>チョウキ</t>
    </rPh>
    <rPh sb="3" eb="5">
      <t>シュウゼン</t>
    </rPh>
    <rPh sb="5" eb="7">
      <t>ケイカク</t>
    </rPh>
    <phoneticPr fontId="20"/>
  </si>
  <si>
    <t>②貯水槽</t>
    <rPh sb="1" eb="2">
      <t>チョ</t>
    </rPh>
    <rPh sb="2" eb="4">
      <t>スイソウ</t>
    </rPh>
    <phoneticPr fontId="20"/>
  </si>
  <si>
    <t>高置水槽</t>
  </si>
  <si>
    <t>屋内共用雑排水管、汚水管、雨水管</t>
    <rPh sb="2" eb="4">
      <t>キョウヨウ</t>
    </rPh>
    <phoneticPr fontId="20"/>
  </si>
  <si>
    <r>
      <t>諸経費（現場管理費・一般管理費、及び法定福利費等</t>
    </r>
    <r>
      <rPr>
        <vertAlign val="superscript"/>
        <sz val="10"/>
        <rFont val="Meiryo UI"/>
        <family val="3"/>
        <charset val="128"/>
      </rPr>
      <t>（注）</t>
    </r>
    <r>
      <rPr>
        <sz val="10"/>
        <rFont val="Meiryo UI"/>
        <family val="3"/>
        <charset val="128"/>
      </rPr>
      <t>）</t>
    </r>
    <rPh sb="25" eb="26">
      <t>チュウ</t>
    </rPh>
    <phoneticPr fontId="20"/>
  </si>
  <si>
    <t>18　調査・診断、設計、工事監理等費用</t>
    <rPh sb="3" eb="5">
      <t>チョウサ</t>
    </rPh>
    <rPh sb="6" eb="8">
      <t>シンダン</t>
    </rPh>
    <rPh sb="9" eb="11">
      <t>セッケイ</t>
    </rPh>
    <rPh sb="12" eb="14">
      <t>コウジ</t>
    </rPh>
    <rPh sb="14" eb="16">
      <t>カンリ</t>
    </rPh>
    <rPh sb="16" eb="17">
      <t>トウ</t>
    </rPh>
    <rPh sb="17" eb="19">
      <t>ヒヨウ</t>
    </rPh>
    <phoneticPr fontId="20"/>
  </si>
  <si>
    <t>10　ガス設備</t>
    <rPh sb="5" eb="7">
      <t>セツビ</t>
    </rPh>
    <phoneticPr fontId="20"/>
  </si>
  <si>
    <t>①ガス管</t>
    <rPh sb="3" eb="4">
      <t>カン</t>
    </rPh>
    <phoneticPr fontId="20"/>
  </si>
  <si>
    <t>屋外埋設部ガス管、屋内共用ガス管</t>
    <rPh sb="9" eb="11">
      <t>オクナイ</t>
    </rPh>
    <rPh sb="11" eb="13">
      <t>キョウヨウ</t>
    </rPh>
    <rPh sb="15" eb="16">
      <t>カン</t>
    </rPh>
    <phoneticPr fontId="20"/>
  </si>
  <si>
    <t>取替（更新）</t>
    <rPh sb="0" eb="2">
      <t>トリカエ</t>
    </rPh>
    <phoneticPr fontId="20"/>
  </si>
  <si>
    <t>①空調設備</t>
    <rPh sb="1" eb="3">
      <t>クウチョウ</t>
    </rPh>
    <rPh sb="3" eb="5">
      <t>セツビ</t>
    </rPh>
    <phoneticPr fontId="20"/>
  </si>
  <si>
    <t>②換気設備</t>
    <rPh sb="1" eb="3">
      <t>カンキ</t>
    </rPh>
    <rPh sb="3" eb="5">
      <t>セツビ</t>
    </rPh>
    <phoneticPr fontId="20"/>
  </si>
  <si>
    <t>管理員室、集会室、機械室、電気室等の換気扇、ダクト類、換気口、換気ガラリ</t>
    <rPh sb="2" eb="3">
      <t>イン</t>
    </rPh>
    <rPh sb="16" eb="17">
      <t>トウ</t>
    </rPh>
    <rPh sb="25" eb="26">
      <t>ルイ</t>
    </rPh>
    <rPh sb="31" eb="33">
      <t>カンキ</t>
    </rPh>
    <phoneticPr fontId="20"/>
  </si>
  <si>
    <t>二段方式、多段方式（昇降式、横行昇降式、ピット式）
垂直循環方式等</t>
    <rPh sb="0" eb="2">
      <t>ニダン</t>
    </rPh>
    <rPh sb="2" eb="4">
      <t>ホウシキ</t>
    </rPh>
    <rPh sb="5" eb="7">
      <t>タダン</t>
    </rPh>
    <rPh sb="7" eb="9">
      <t>ホウシキ</t>
    </rPh>
    <phoneticPr fontId="20"/>
  </si>
  <si>
    <t>①電灯設備</t>
    <rPh sb="1" eb="3">
      <t>デントウ</t>
    </rPh>
    <rPh sb="3" eb="5">
      <t>セツビ</t>
    </rPh>
    <phoneticPr fontId="20"/>
  </si>
  <si>
    <t>③幹線設備</t>
    <rPh sb="1" eb="3">
      <t>カンセン</t>
    </rPh>
    <rPh sb="3" eb="5">
      <t>セツビ</t>
    </rPh>
    <phoneticPr fontId="20"/>
  </si>
  <si>
    <t>引込開閉器、幹線（電灯、動力）等</t>
    <rPh sb="0" eb="5">
      <t>ヒキコミカイヘイキ</t>
    </rPh>
    <rPh sb="6" eb="8">
      <t>カンセン</t>
    </rPh>
    <rPh sb="9" eb="11">
      <t>デントウ</t>
    </rPh>
    <rPh sb="12" eb="14">
      <t>ドウリョク</t>
    </rPh>
    <rPh sb="15" eb="16">
      <t>ナド</t>
    </rPh>
    <phoneticPr fontId="20"/>
  </si>
  <si>
    <t>避雷突針・ポール・支持金物・導線・接地極等　</t>
    <rPh sb="0" eb="1">
      <t>サ</t>
    </rPh>
    <rPh sb="1" eb="2">
      <t>カミナリ</t>
    </rPh>
    <rPh sb="2" eb="3">
      <t>トツ</t>
    </rPh>
    <rPh sb="3" eb="4">
      <t>ハリ</t>
    </rPh>
    <rPh sb="9" eb="11">
      <t>シジ</t>
    </rPh>
    <rPh sb="11" eb="13">
      <t>カナモノ</t>
    </rPh>
    <rPh sb="14" eb="16">
      <t>ドウセン</t>
    </rPh>
    <rPh sb="17" eb="19">
      <t>セッチ</t>
    </rPh>
    <rPh sb="19" eb="20">
      <t>キョク</t>
    </rPh>
    <rPh sb="20" eb="21">
      <t>トウ</t>
    </rPh>
    <phoneticPr fontId="20"/>
  </si>
  <si>
    <t>⑤自家発電設備</t>
    <rPh sb="1" eb="3">
      <t>ジカ</t>
    </rPh>
    <rPh sb="3" eb="5">
      <t>ハツデン</t>
    </rPh>
    <rPh sb="5" eb="7">
      <t>セツビ</t>
    </rPh>
    <phoneticPr fontId="20"/>
  </si>
  <si>
    <t>発電設備</t>
    <rPh sb="0" eb="2">
      <t>ハツデン</t>
    </rPh>
    <rPh sb="2" eb="4">
      <t>セツビ</t>
    </rPh>
    <phoneticPr fontId="20"/>
  </si>
  <si>
    <t>設定期間Ⅰの修繕積立金の総額</t>
    <rPh sb="0" eb="2">
      <t>セッテイ</t>
    </rPh>
    <rPh sb="2" eb="4">
      <t>キカン</t>
    </rPh>
    <rPh sb="6" eb="8">
      <t>シュウゼン</t>
    </rPh>
    <rPh sb="8" eb="10">
      <t>ツミタテ</t>
    </rPh>
    <rPh sb="10" eb="11">
      <t>キン</t>
    </rPh>
    <rPh sb="12" eb="13">
      <t>ソウ</t>
    </rPh>
    <rPh sb="13" eb="14">
      <t>ガク</t>
    </rPh>
    <phoneticPr fontId="20"/>
  </si>
  <si>
    <t>13　情報・通信設備</t>
    <rPh sb="3" eb="5">
      <t>ジョウホウ</t>
    </rPh>
    <rPh sb="6" eb="8">
      <t>ツウシン</t>
    </rPh>
    <rPh sb="8" eb="10">
      <t>セツビ</t>
    </rPh>
    <phoneticPr fontId="20"/>
  </si>
  <si>
    <t>①電話設備</t>
    <rPh sb="1" eb="3">
      <t>デンワ</t>
    </rPh>
    <rPh sb="3" eb="5">
      <t>セツビ</t>
    </rPh>
    <phoneticPr fontId="20"/>
  </si>
  <si>
    <t>②テレビ共聴設備</t>
    <rPh sb="4" eb="5">
      <t>トモ</t>
    </rPh>
    <rPh sb="5" eb="6">
      <t>チョウ</t>
    </rPh>
    <rPh sb="6" eb="8">
      <t>セツビ</t>
    </rPh>
    <phoneticPr fontId="20"/>
  </si>
  <si>
    <t>アンテナ、増幅器、分配器等　※同軸ケーブルを除く</t>
    <rPh sb="5" eb="8">
      <t>ゾウフクキ</t>
    </rPh>
    <rPh sb="9" eb="12">
      <t>ブンパイキ</t>
    </rPh>
    <rPh sb="12" eb="13">
      <t>トウ</t>
    </rPh>
    <phoneticPr fontId="20"/>
  </si>
  <si>
    <t>③インターネット設備</t>
    <rPh sb="8" eb="10">
      <t>セツビ</t>
    </rPh>
    <phoneticPr fontId="20"/>
  </si>
  <si>
    <t>④インターホン設備等</t>
    <rPh sb="9" eb="10">
      <t>トウ</t>
    </rPh>
    <phoneticPr fontId="20"/>
  </si>
  <si>
    <t>・利便施設の設置（宅配ボックス等）</t>
    <rPh sb="1" eb="3">
      <t>リベン</t>
    </rPh>
    <rPh sb="3" eb="5">
      <t>シセツ</t>
    </rPh>
    <rPh sb="6" eb="8">
      <t>セッチ</t>
    </rPh>
    <phoneticPr fontId="20"/>
  </si>
  <si>
    <t>インターホン設備、オートロック設備、住宅情報盤、防犯設備、配線等</t>
    <rPh sb="6" eb="8">
      <t>セツビ</t>
    </rPh>
    <rPh sb="15" eb="17">
      <t>セツビ</t>
    </rPh>
    <rPh sb="18" eb="20">
      <t>ジュウタク</t>
    </rPh>
    <rPh sb="20" eb="22">
      <t>ジョウホウ</t>
    </rPh>
    <rPh sb="22" eb="23">
      <t>バン</t>
    </rPh>
    <rPh sb="24" eb="26">
      <t>ボウハン</t>
    </rPh>
    <rPh sb="26" eb="28">
      <t>セツビ</t>
    </rPh>
    <rPh sb="29" eb="31">
      <t>ハイセン</t>
    </rPh>
    <rPh sb="31" eb="32">
      <t>トウ</t>
    </rPh>
    <phoneticPr fontId="20"/>
  </si>
  <si>
    <t>14　消防用設備</t>
    <rPh sb="3" eb="5">
      <t>ショウボウ</t>
    </rPh>
    <rPh sb="5" eb="6">
      <t>ヨウ</t>
    </rPh>
    <rPh sb="6" eb="8">
      <t>セツビ</t>
    </rPh>
    <phoneticPr fontId="20"/>
  </si>
  <si>
    <t>①屋内消火栓設備</t>
    <rPh sb="1" eb="3">
      <t>オクナイ</t>
    </rPh>
    <rPh sb="3" eb="6">
      <t>ショウカセン</t>
    </rPh>
    <rPh sb="6" eb="8">
      <t>セツビ</t>
    </rPh>
    <phoneticPr fontId="20"/>
  </si>
  <si>
    <t>消火栓ポンプ、消火管、ホース類、屋内消火栓箱等</t>
    <rPh sb="0" eb="3">
      <t>ショウカセン</t>
    </rPh>
    <rPh sb="7" eb="9">
      <t>ショウカ</t>
    </rPh>
    <rPh sb="9" eb="10">
      <t>カン</t>
    </rPh>
    <rPh sb="14" eb="15">
      <t>ルイ</t>
    </rPh>
    <rPh sb="16" eb="18">
      <t>オクナイ</t>
    </rPh>
    <rPh sb="18" eb="21">
      <t>ショウカセン</t>
    </rPh>
    <rPh sb="21" eb="22">
      <t>バコ</t>
    </rPh>
    <rPh sb="22" eb="23">
      <t>トウ</t>
    </rPh>
    <phoneticPr fontId="20"/>
  </si>
  <si>
    <t>②自動火災報知設備</t>
    <rPh sb="1" eb="3">
      <t>ジドウ</t>
    </rPh>
    <rPh sb="3" eb="5">
      <t>カサイ</t>
    </rPh>
    <rPh sb="5" eb="7">
      <t>ホウチ</t>
    </rPh>
    <rPh sb="7" eb="9">
      <t>セツビ</t>
    </rPh>
    <phoneticPr fontId="20"/>
  </si>
  <si>
    <t>感知器、発信器、表示灯、音響装置、中継器、受信器等</t>
    <rPh sb="0" eb="3">
      <t>カンチキ</t>
    </rPh>
    <rPh sb="4" eb="7">
      <t>ハッシンキ</t>
    </rPh>
    <rPh sb="8" eb="10">
      <t>ヒョウジ</t>
    </rPh>
    <rPh sb="10" eb="11">
      <t>トウ</t>
    </rPh>
    <rPh sb="12" eb="14">
      <t>オンキョウ</t>
    </rPh>
    <rPh sb="14" eb="16">
      <t>ソウチ</t>
    </rPh>
    <rPh sb="17" eb="20">
      <t>チュウケイキ</t>
    </rPh>
    <rPh sb="21" eb="23">
      <t>ジュシン</t>
    </rPh>
    <rPh sb="23" eb="24">
      <t>キ</t>
    </rPh>
    <rPh sb="24" eb="25">
      <t>トウ</t>
    </rPh>
    <phoneticPr fontId="20"/>
  </si>
  <si>
    <t>Ｋ</t>
  </si>
  <si>
    <t>送水口、放水口、消火管、消火隊専用栓箱等</t>
    <rPh sb="0" eb="2">
      <t>ソウスイ</t>
    </rPh>
    <rPh sb="2" eb="3">
      <t>グチ</t>
    </rPh>
    <rPh sb="4" eb="6">
      <t>ホウスイ</t>
    </rPh>
    <rPh sb="6" eb="7">
      <t>グチ</t>
    </rPh>
    <rPh sb="8" eb="10">
      <t>ショウカ</t>
    </rPh>
    <rPh sb="10" eb="11">
      <t>カン</t>
    </rPh>
    <rPh sb="12" eb="14">
      <t>ショウカ</t>
    </rPh>
    <rPh sb="14" eb="15">
      <t>タイ</t>
    </rPh>
    <rPh sb="15" eb="17">
      <t>センヨウ</t>
    </rPh>
    <rPh sb="17" eb="18">
      <t>セン</t>
    </rPh>
    <rPh sb="18" eb="19">
      <t>ハコ</t>
    </rPh>
    <rPh sb="19" eb="20">
      <t>トウ</t>
    </rPh>
    <phoneticPr fontId="20"/>
  </si>
  <si>
    <t>15　昇降機設備</t>
    <rPh sb="3" eb="6">
      <t>ショウコウキ</t>
    </rPh>
    <rPh sb="6" eb="8">
      <t>セツビ</t>
    </rPh>
    <phoneticPr fontId="20"/>
  </si>
  <si>
    <t>①自走式駐車場</t>
    <rPh sb="1" eb="4">
      <t>ジソウシキ</t>
    </rPh>
    <rPh sb="4" eb="6">
      <t>チュウシャ</t>
    </rPh>
    <rPh sb="6" eb="7">
      <t>ジョウ</t>
    </rPh>
    <phoneticPr fontId="20"/>
  </si>
  <si>
    <t>プレハブ造（鉄骨造＋ＡＬＣ）</t>
    <rPh sb="4" eb="5">
      <t>ゾウ</t>
    </rPh>
    <rPh sb="6" eb="8">
      <t>テッコツ</t>
    </rPh>
    <rPh sb="8" eb="9">
      <t>ゾウ</t>
    </rPh>
    <phoneticPr fontId="20"/>
  </si>
  <si>
    <t>建替</t>
    <rPh sb="0" eb="2">
      <t>タテカ</t>
    </rPh>
    <phoneticPr fontId="20"/>
  </si>
  <si>
    <t>17　外構・附属施設</t>
    <rPh sb="3" eb="4">
      <t>ソト</t>
    </rPh>
    <rPh sb="4" eb="5">
      <t>コウゾウ</t>
    </rPh>
    <rPh sb="6" eb="8">
      <t>フゾク</t>
    </rPh>
    <rPh sb="8" eb="10">
      <t>シセツ</t>
    </rPh>
    <phoneticPr fontId="20"/>
  </si>
  <si>
    <t>①外構</t>
    <rPh sb="1" eb="2">
      <t>ガイコウ</t>
    </rPh>
    <rPh sb="2" eb="3">
      <t>コウ</t>
    </rPh>
    <phoneticPr fontId="20"/>
  </si>
  <si>
    <r>
      <t>平</t>
    </r>
    <r>
      <rPr>
        <sz val="9"/>
        <rFont val="Meiryo UI"/>
        <family val="3"/>
        <charset val="128"/>
      </rPr>
      <t>面駐車場、車路・歩道等の舗装、側溝、排水溝、擁壁等</t>
    </r>
    <rPh sb="6" eb="7">
      <t>シャ</t>
    </rPh>
    <rPh sb="7" eb="8">
      <t>ロ</t>
    </rPh>
    <rPh sb="9" eb="11">
      <t>ホドウ</t>
    </rPh>
    <rPh sb="11" eb="12">
      <t>トウ</t>
    </rPh>
    <rPh sb="13" eb="15">
      <t>ホソウ</t>
    </rPh>
    <rPh sb="16" eb="18">
      <t>ソッコウ</t>
    </rPh>
    <rPh sb="19" eb="21">
      <t>ハイスイ</t>
    </rPh>
    <rPh sb="21" eb="22">
      <t>ミゾ</t>
    </rPh>
    <rPh sb="23" eb="25">
      <t>ヨウヘキ</t>
    </rPh>
    <rPh sb="25" eb="26">
      <t>トウ</t>
    </rPh>
    <phoneticPr fontId="20"/>
  </si>
  <si>
    <t>囲障（塀、フェンス等）、サイン（案内板）、遊具、ベンチ等</t>
  </si>
  <si>
    <t>埋設排水管、排水桝等
※埋設給水管を除く　</t>
  </si>
  <si>
    <t>②附属施設</t>
    <rPh sb="1" eb="3">
      <t>フゾク</t>
    </rPh>
    <rPh sb="3" eb="5">
      <t>シセツ</t>
    </rPh>
    <phoneticPr fontId="20"/>
  </si>
  <si>
    <t>自転車置場、ゴミ集積所</t>
    <rPh sb="8" eb="11">
      <t>シュウセキジョ</t>
    </rPh>
    <phoneticPr fontId="20"/>
  </si>
  <si>
    <r>
      <t>①</t>
    </r>
    <r>
      <rPr>
        <sz val="10"/>
        <rFont val="Meiryo UI"/>
        <family val="3"/>
        <charset val="128"/>
      </rPr>
      <t>点検・調査・診断</t>
    </r>
    <rPh sb="1" eb="3">
      <t>テンケン</t>
    </rPh>
    <rPh sb="4" eb="6">
      <t>チョウサ</t>
    </rPh>
    <rPh sb="7" eb="9">
      <t>シンダン</t>
    </rPh>
    <phoneticPr fontId="20"/>
  </si>
  <si>
    <t>②設計、コンサルタント</t>
    <rPh sb="1" eb="3">
      <t>セッケイ</t>
    </rPh>
    <phoneticPr fontId="20"/>
  </si>
  <si>
    <t>計画修繕工事の設計（基本設計・実施設計）・コンサルタント</t>
    <rPh sb="0" eb="2">
      <t>ケイカク</t>
    </rPh>
    <phoneticPr fontId="20"/>
  </si>
  <si>
    <t>□現に有効な長期修繕計画　　　　　　　　　　　　　　　　　　</t>
    <rPh sb="1" eb="2">
      <t>ゲン</t>
    </rPh>
    <rPh sb="3" eb="5">
      <t>ユウコウ</t>
    </rPh>
    <rPh sb="6" eb="8">
      <t>チョウキ</t>
    </rPh>
    <rPh sb="8" eb="10">
      <t>シュウゼン</t>
    </rPh>
    <rPh sb="10" eb="12">
      <t>ケイカク</t>
    </rPh>
    <phoneticPr fontId="20"/>
  </si>
  <si>
    <t>計画修繕工事の工事監理</t>
    <rPh sb="0" eb="2">
      <t>ケイカク</t>
    </rPh>
    <rPh sb="2" eb="4">
      <t>シュウゼン</t>
    </rPh>
    <rPh sb="4" eb="6">
      <t>コウジ</t>
    </rPh>
    <rPh sb="7" eb="9">
      <t>コウジ</t>
    </rPh>
    <rPh sb="9" eb="11">
      <t>カンリ</t>
    </rPh>
    <phoneticPr fontId="20"/>
  </si>
  <si>
    <t>　　　　　　　　　造</t>
    <rPh sb="9" eb="10">
      <t>ゾウ</t>
    </rPh>
    <phoneticPr fontId="20"/>
  </si>
  <si>
    <t>建物、設備、外構</t>
    <rPh sb="0" eb="2">
      <t>タテモノ</t>
    </rPh>
    <rPh sb="3" eb="5">
      <t>セツビ</t>
    </rPh>
    <rPh sb="6" eb="8">
      <t>ガイコウ</t>
    </rPh>
    <phoneticPr fontId="20"/>
  </si>
  <si>
    <t>19　長期修繕計画作成費用</t>
    <rPh sb="3" eb="9">
      <t>チョウキ</t>
    </rPh>
    <rPh sb="9" eb="11">
      <t>サクセイ</t>
    </rPh>
    <rPh sb="11" eb="13">
      <t>ヒヨウ</t>
    </rPh>
    <phoneticPr fontId="20"/>
  </si>
  <si>
    <t>①見直し</t>
    <rPh sb="1" eb="3">
      <t>ミナオ</t>
    </rPh>
    <phoneticPr fontId="20"/>
  </si>
  <si>
    <r>
      <t>長</t>
    </r>
    <r>
      <rPr>
        <sz val="9"/>
        <rFont val="Meiryo UI"/>
        <family val="3"/>
        <charset val="128"/>
      </rPr>
      <t>期修繕計画の見直しのための点検・調査・診断
長期修繕計画の見直し</t>
    </r>
    <rPh sb="7" eb="9">
      <t>ミナオ</t>
    </rPh>
    <rPh sb="14" eb="16">
      <t>テンケン</t>
    </rPh>
    <rPh sb="17" eb="19">
      <t>チョウサ</t>
    </rPh>
    <rPh sb="20" eb="22">
      <t>シンダン</t>
    </rPh>
    <rPh sb="23" eb="25">
      <t>チョウキ</t>
    </rPh>
    <rPh sb="25" eb="27">
      <t>シュウゼン</t>
    </rPh>
    <rPh sb="27" eb="29">
      <t>ケイカク</t>
    </rPh>
    <rPh sb="30" eb="32">
      <t>ミナオ</t>
    </rPh>
    <phoneticPr fontId="20"/>
  </si>
  <si>
    <r>
      <t>　</t>
    </r>
    <r>
      <rPr>
        <b/>
        <sz val="11"/>
        <rFont val="Meiryo UI"/>
        <family val="3"/>
        <charset val="128"/>
      </rPr>
      <t>Ⅴ　性能向上工事項目</t>
    </r>
    <r>
      <rPr>
        <sz val="11"/>
        <rFont val="Meiryo UI"/>
        <family val="3"/>
        <charset val="128"/>
      </rPr>
      <t>（例）</t>
    </r>
    <r>
      <rPr>
        <sz val="10"/>
        <rFont val="Meiryo UI"/>
        <family val="3"/>
        <charset val="128"/>
      </rPr>
      <t>（必要に応じて、Ⅱ建物又はⅢ設備に追加する。）</t>
    </r>
    <rPh sb="3" eb="5">
      <t>セイノウ</t>
    </rPh>
    <rPh sb="5" eb="7">
      <t>コウジョウ</t>
    </rPh>
    <rPh sb="7" eb="9">
      <t>コウジ</t>
    </rPh>
    <rPh sb="9" eb="11">
      <t>コウモク</t>
    </rPh>
    <rPh sb="12" eb="13">
      <t>レイ</t>
    </rPh>
    <rPh sb="15" eb="17">
      <t>ヒツヨウ</t>
    </rPh>
    <rPh sb="18" eb="19">
      <t>オウ</t>
    </rPh>
    <rPh sb="23" eb="25">
      <t>タテモノ</t>
    </rPh>
    <rPh sb="25" eb="26">
      <t>マタ</t>
    </rPh>
    <rPh sb="28" eb="30">
      <t>セツビ</t>
    </rPh>
    <rPh sb="31" eb="33">
      <t>ツイカ</t>
    </rPh>
    <phoneticPr fontId="20"/>
  </si>
  <si>
    <t>(1) 耐震</t>
    <rPh sb="4" eb="6">
      <t>タイシン</t>
    </rPh>
    <phoneticPr fontId="20"/>
  </si>
  <si>
    <t>スロープ、手すりの設置、自動ドアの設置、エレベーターの設置・増設</t>
    <rPh sb="5" eb="6">
      <t>テ</t>
    </rPh>
    <rPh sb="9" eb="11">
      <t>セッチ</t>
    </rPh>
    <phoneticPr fontId="20"/>
  </si>
  <si>
    <t>(3) 省エネルギー</t>
    <rPh sb="4" eb="5">
      <t>ショウ</t>
    </rPh>
    <phoneticPr fontId="20"/>
  </si>
  <si>
    <t>(4) 防犯</t>
    <rPh sb="4" eb="6">
      <t>ボウハン</t>
    </rPh>
    <phoneticPr fontId="20"/>
  </si>
  <si>
    <t>補修・修繕</t>
    <rPh sb="0" eb="2">
      <t>ホシュウ</t>
    </rPh>
    <rPh sb="3" eb="5">
      <t>シュウゼン</t>
    </rPh>
    <phoneticPr fontId="20"/>
  </si>
  <si>
    <t>・給水方式の変更（直結増圧給水方式への変更等）</t>
    <rPh sb="1" eb="3">
      <t>キュウスイ</t>
    </rPh>
    <rPh sb="3" eb="5">
      <t>ホウシキ</t>
    </rPh>
    <rPh sb="6" eb="8">
      <t>ヘンコウ</t>
    </rPh>
    <rPh sb="9" eb="11">
      <t>チョッケツ</t>
    </rPh>
    <rPh sb="11" eb="12">
      <t>ゾウ</t>
    </rPh>
    <rPh sb="12" eb="13">
      <t>アツ</t>
    </rPh>
    <rPh sb="13" eb="15">
      <t>キュウスイ</t>
    </rPh>
    <rPh sb="15" eb="17">
      <t>ホウシキ</t>
    </rPh>
    <rPh sb="19" eb="21">
      <t>ヘンコウ</t>
    </rPh>
    <rPh sb="21" eb="22">
      <t>トウ</t>
    </rPh>
    <phoneticPr fontId="20"/>
  </si>
  <si>
    <t>※使用料収入等からの繰入金は、「前会計年度における使用料収入等の総額（実績）」　×　計画期間（年）を上限とする</t>
    <rPh sb="1" eb="4">
      <t>シヨウリョウ</t>
    </rPh>
    <rPh sb="4" eb="6">
      <t>シュウニュウ</t>
    </rPh>
    <rPh sb="6" eb="7">
      <t>トウ</t>
    </rPh>
    <rPh sb="10" eb="13">
      <t>クリイレキン</t>
    </rPh>
    <rPh sb="16" eb="17">
      <t>ゼン</t>
    </rPh>
    <rPh sb="17" eb="19">
      <t>カイケイ</t>
    </rPh>
    <rPh sb="19" eb="21">
      <t>ネンド</t>
    </rPh>
    <rPh sb="25" eb="28">
      <t>シヨウリョウ</t>
    </rPh>
    <rPh sb="28" eb="30">
      <t>シュウニュウ</t>
    </rPh>
    <rPh sb="30" eb="31">
      <t>トウ</t>
    </rPh>
    <rPh sb="32" eb="34">
      <t>ソウガク</t>
    </rPh>
    <rPh sb="35" eb="37">
      <t>ジッセキ</t>
    </rPh>
    <rPh sb="42" eb="44">
      <t>ケイカク</t>
    </rPh>
    <rPh sb="44" eb="46">
      <t>キカン</t>
    </rPh>
    <rPh sb="47" eb="48">
      <t>ネン</t>
    </rPh>
    <rPh sb="50" eb="52">
      <t>ジョウゲン</t>
    </rPh>
    <phoneticPr fontId="20"/>
  </si>
  <si>
    <t>・電気容量の増量（電灯幹線の増量等）</t>
    <rPh sb="1" eb="3">
      <t>デンキ</t>
    </rPh>
    <rPh sb="3" eb="5">
      <t>ヨウリョウ</t>
    </rPh>
    <rPh sb="6" eb="8">
      <t>ゾウリョウ</t>
    </rPh>
    <rPh sb="9" eb="11">
      <t>デントウ</t>
    </rPh>
    <rPh sb="11" eb="13">
      <t>カンセン</t>
    </rPh>
    <rPh sb="14" eb="16">
      <t>ゾウリョウ</t>
    </rPh>
    <rPh sb="16" eb="17">
      <t>トウ</t>
    </rPh>
    <phoneticPr fontId="20"/>
  </si>
  <si>
    <t>・エレベーターの安全性向上（戸開走行防止装置の設置等）</t>
    <rPh sb="8" eb="11">
      <t>アンゼンセイ</t>
    </rPh>
    <rPh sb="11" eb="13">
      <t>コウジョウ</t>
    </rPh>
    <rPh sb="14" eb="16">
      <t>トカイ</t>
    </rPh>
    <rPh sb="16" eb="18">
      <t>ソウコウ</t>
    </rPh>
    <rPh sb="18" eb="20">
      <t>ボウシ</t>
    </rPh>
    <rPh sb="20" eb="22">
      <t>ソウチ</t>
    </rPh>
    <rPh sb="23" eb="25">
      <t>セッチ</t>
    </rPh>
    <rPh sb="25" eb="26">
      <t>トウ</t>
    </rPh>
    <phoneticPr fontId="20"/>
  </si>
  <si>
    <t>・外部環境（外構、植栽、工作物等の整備）</t>
    <rPh sb="1" eb="3">
      <t>ガイブ</t>
    </rPh>
    <rPh sb="3" eb="5">
      <t>カンキョウ</t>
    </rPh>
    <rPh sb="6" eb="8">
      <t>ガイコウ</t>
    </rPh>
    <rPh sb="9" eb="11">
      <t>ショクサイ</t>
    </rPh>
    <rPh sb="12" eb="15">
      <t>コウサクブツ</t>
    </rPh>
    <rPh sb="15" eb="16">
      <t>トウ</t>
    </rPh>
    <rPh sb="17" eb="19">
      <t>セイビ</t>
    </rPh>
    <phoneticPr fontId="20"/>
  </si>
  <si>
    <r>
      <t>　</t>
    </r>
    <r>
      <rPr>
        <b/>
        <sz val="11"/>
        <rFont val="Meiryo UI"/>
        <family val="3"/>
        <charset val="128"/>
      </rPr>
      <t>Ⅵ　専有部分工事項目（専有部分配管）</t>
    </r>
    <r>
      <rPr>
        <sz val="11"/>
        <rFont val="Meiryo UI"/>
        <family val="3"/>
        <charset val="128"/>
      </rPr>
      <t>（例）</t>
    </r>
    <r>
      <rPr>
        <sz val="10"/>
        <rFont val="Meiryo UI"/>
        <family val="3"/>
        <charset val="128"/>
      </rPr>
      <t>（必要に応じて、「Ⅰ仮設」～「Ⅳ外構・その他」とは別項目として追加する。）</t>
    </r>
    <rPh sb="3" eb="5">
      <t>センユウ</t>
    </rPh>
    <rPh sb="5" eb="7">
      <t>ブブン</t>
    </rPh>
    <rPh sb="7" eb="9">
      <t>コウジ</t>
    </rPh>
    <rPh sb="9" eb="11">
      <t>コウモク</t>
    </rPh>
    <rPh sb="12" eb="14">
      <t>センユウ</t>
    </rPh>
    <rPh sb="14" eb="16">
      <t>ブブン</t>
    </rPh>
    <rPh sb="16" eb="18">
      <t>ハイカン</t>
    </rPh>
    <rPh sb="20" eb="21">
      <t>レイ</t>
    </rPh>
    <rPh sb="23" eb="25">
      <t>ヒツヨウ</t>
    </rPh>
    <rPh sb="26" eb="27">
      <t>オウ</t>
    </rPh>
    <rPh sb="32" eb="34">
      <t>カセツ</t>
    </rPh>
    <rPh sb="38" eb="40">
      <t>ガイコウ</t>
    </rPh>
    <rPh sb="43" eb="44">
      <t>タ</t>
    </rPh>
    <rPh sb="47" eb="48">
      <t>ベツ</t>
    </rPh>
    <rPh sb="48" eb="50">
      <t>コウモク</t>
    </rPh>
    <rPh sb="53" eb="55">
      <t>ツイカ</t>
    </rPh>
    <phoneticPr fontId="20"/>
  </si>
  <si>
    <t>専有部分給水管、専有部分雑排水管、専有部分汚水管</t>
    <rPh sb="0" eb="2">
      <t>センユウ</t>
    </rPh>
    <rPh sb="2" eb="4">
      <t>ブブン</t>
    </rPh>
    <rPh sb="4" eb="7">
      <t>キュウスイカン</t>
    </rPh>
    <rPh sb="8" eb="10">
      <t>センユウ</t>
    </rPh>
    <rPh sb="10" eb="12">
      <t>ブブン</t>
    </rPh>
    <rPh sb="12" eb="15">
      <t>ザッパイスイ</t>
    </rPh>
    <rPh sb="15" eb="16">
      <t>カン</t>
    </rPh>
    <rPh sb="17" eb="19">
      <t>センユウ</t>
    </rPh>
    <rPh sb="19" eb="21">
      <t>ブブン</t>
    </rPh>
    <rPh sb="21" eb="24">
      <t>オスイカン</t>
    </rPh>
    <phoneticPr fontId="20"/>
  </si>
  <si>
    <t>計画期間に予定する一時金の合計額</t>
    <rPh sb="0" eb="2">
      <t>ケイカク</t>
    </rPh>
    <rPh sb="2" eb="4">
      <t>キカン</t>
    </rPh>
    <rPh sb="5" eb="7">
      <t>ヨテイ</t>
    </rPh>
    <rPh sb="9" eb="12">
      <t>イチジキン</t>
    </rPh>
    <rPh sb="13" eb="15">
      <t>ゴウケイ</t>
    </rPh>
    <rPh sb="15" eb="16">
      <t>ガク</t>
    </rPh>
    <phoneticPr fontId="20"/>
  </si>
  <si>
    <t>取替</t>
    <rPh sb="0" eb="2">
      <t>トリカ</t>
    </rPh>
    <phoneticPr fontId="20"/>
  </si>
  <si>
    <t>外構・
その他</t>
    <rPh sb="0" eb="2">
      <t>ガイコウ</t>
    </rPh>
    <rPh sb="6" eb="7">
      <t>タ</t>
    </rPh>
    <phoneticPr fontId="61"/>
  </si>
  <si>
    <t>外構・</t>
  </si>
  <si>
    <t>Ｂタイプ</t>
  </si>
  <si>
    <t>作成日／</t>
  </si>
  <si>
    <t>集会（管理組合総会）で議決された日／</t>
  </si>
  <si>
    <t>（様式第５号）　修繕積立金の額の設定</t>
    <rPh sb="1" eb="3">
      <t>ヨウシキ</t>
    </rPh>
    <rPh sb="3" eb="4">
      <t>ダイ</t>
    </rPh>
    <rPh sb="5" eb="6">
      <t>ゴウ</t>
    </rPh>
    <rPh sb="8" eb="10">
      <t>シュウゼン</t>
    </rPh>
    <rPh sb="10" eb="12">
      <t>ツミタテ</t>
    </rPh>
    <rPh sb="12" eb="13">
      <t>キン</t>
    </rPh>
    <rPh sb="14" eb="15">
      <t>ガク</t>
    </rPh>
    <rPh sb="16" eb="18">
      <t>セッテイ</t>
    </rPh>
    <phoneticPr fontId="20"/>
  </si>
  <si>
    <t>計画期間の
推定修繕工事費の累計額（円）</t>
    <rPh sb="0" eb="2">
      <t>ケイカク</t>
    </rPh>
    <rPh sb="2" eb="4">
      <t>キカン</t>
    </rPh>
    <rPh sb="6" eb="8">
      <t>スイテイ</t>
    </rPh>
    <rPh sb="8" eb="10">
      <t>シュウゼン</t>
    </rPh>
    <rPh sb="10" eb="13">
      <t>コウジヒ</t>
    </rPh>
    <rPh sb="14" eb="16">
      <t>ルイケイ</t>
    </rPh>
    <rPh sb="16" eb="17">
      <t>ガク</t>
    </rPh>
    <rPh sb="18" eb="19">
      <t>エン</t>
    </rPh>
    <phoneticPr fontId="20"/>
  </si>
  <si>
    <t>計画期間の借入金の償還金
（元本・利息）</t>
    <rPh sb="0" eb="2">
      <t>ケイカク</t>
    </rPh>
    <rPh sb="2" eb="4">
      <t>キカン</t>
    </rPh>
    <rPh sb="5" eb="7">
      <t>カリイレ</t>
    </rPh>
    <rPh sb="7" eb="8">
      <t>キン</t>
    </rPh>
    <rPh sb="9" eb="11">
      <t>ショウカン</t>
    </rPh>
    <rPh sb="11" eb="12">
      <t>キン</t>
    </rPh>
    <rPh sb="14" eb="16">
      <t>ガンポン</t>
    </rPh>
    <rPh sb="17" eb="19">
      <t>リソク</t>
    </rPh>
    <phoneticPr fontId="20"/>
  </si>
  <si>
    <t>Ｌ　負担割合</t>
    <rPh sb="2" eb="4">
      <t>フタン</t>
    </rPh>
    <rPh sb="4" eb="6">
      <t>ワリアイ</t>
    </rPh>
    <phoneticPr fontId="20"/>
  </si>
  <si>
    <t>Ｄ</t>
  </si>
  <si>
    <t>計画期間当初における修繕積立金の残高
（円/㎡・月）</t>
    <rPh sb="0" eb="2">
      <t>ケイカク</t>
    </rPh>
    <rPh sb="2" eb="4">
      <t>キカン</t>
    </rPh>
    <rPh sb="4" eb="6">
      <t>トウショ</t>
    </rPh>
    <rPh sb="10" eb="15">
      <t>シュウゼンツミタテキン</t>
    </rPh>
    <rPh sb="16" eb="18">
      <t>ザンダカ</t>
    </rPh>
    <rPh sb="20" eb="21">
      <t>エン</t>
    </rPh>
    <rPh sb="24" eb="25">
      <t>ツキ</t>
    </rPh>
    <phoneticPr fontId="20"/>
  </si>
  <si>
    <t>計画期間の専用使用料、駐車場等の使用料、管理費会計からの繰入金</t>
    <rPh sb="0" eb="2">
      <t>ケイカク</t>
    </rPh>
    <rPh sb="2" eb="4">
      <t>キカン</t>
    </rPh>
    <rPh sb="5" eb="7">
      <t>センヨウ</t>
    </rPh>
    <rPh sb="7" eb="10">
      <t>シヨウリョウ</t>
    </rPh>
    <rPh sb="11" eb="13">
      <t>チュウシャ</t>
    </rPh>
    <rPh sb="13" eb="14">
      <t>ジョウ</t>
    </rPh>
    <rPh sb="14" eb="15">
      <t>トウ</t>
    </rPh>
    <rPh sb="16" eb="19">
      <t>シヨウリョウ</t>
    </rPh>
    <rPh sb="20" eb="23">
      <t>カンリヒ</t>
    </rPh>
    <rPh sb="23" eb="25">
      <t>カイケイ</t>
    </rPh>
    <rPh sb="28" eb="30">
      <t>クリイレ</t>
    </rPh>
    <rPh sb="30" eb="31">
      <t>キン</t>
    </rPh>
    <phoneticPr fontId="20"/>
  </si>
  <si>
    <t>計画期間の修繕積立金の運用益</t>
    <rPh sb="0" eb="2">
      <t>ケイカク</t>
    </rPh>
    <rPh sb="2" eb="4">
      <t>キカン</t>
    </rPh>
    <rPh sb="5" eb="7">
      <t>シュウゼン</t>
    </rPh>
    <rPh sb="7" eb="9">
      <t>ツミタ</t>
    </rPh>
    <rPh sb="9" eb="10">
      <t>キン</t>
    </rPh>
    <rPh sb="11" eb="14">
      <t>ウンヨウエキ</t>
    </rPh>
    <phoneticPr fontId="20"/>
  </si>
  <si>
    <t>Ｇ</t>
  </si>
  <si>
    <t>Ｈ</t>
  </si>
  <si>
    <t>差額（円）
（Ｉ＝Ｃ－Ｈ）</t>
    <rPh sb="0" eb="2">
      <t>サガク</t>
    </rPh>
    <rPh sb="3" eb="4">
      <t>エン</t>
    </rPh>
    <phoneticPr fontId="20"/>
  </si>
  <si>
    <t>設定期間Ⅲ(年）</t>
    <rPh sb="0" eb="2">
      <t>セッテイ</t>
    </rPh>
    <rPh sb="2" eb="4">
      <t>キカン</t>
    </rPh>
    <rPh sb="6" eb="7">
      <t>ネン</t>
    </rPh>
    <phoneticPr fontId="20"/>
  </si>
  <si>
    <t>Ｊ'</t>
  </si>
  <si>
    <t>設定期間Ⅱの修繕積立金の総額</t>
    <rPh sb="0" eb="2">
      <t>セッテイ</t>
    </rPh>
    <rPh sb="2" eb="4">
      <t>キカン</t>
    </rPh>
    <rPh sb="6" eb="8">
      <t>シュウゼン</t>
    </rPh>
    <rPh sb="8" eb="10">
      <t>ツミタテ</t>
    </rPh>
    <rPh sb="10" eb="11">
      <t>キン</t>
    </rPh>
    <rPh sb="12" eb="13">
      <t>ソウ</t>
    </rPh>
    <rPh sb="13" eb="14">
      <t>ガク</t>
    </rPh>
    <phoneticPr fontId="20"/>
  </si>
  <si>
    <t>設定期間Ⅲの修繕積立金の総額</t>
    <rPh sb="0" eb="2">
      <t>セッテイ</t>
    </rPh>
    <rPh sb="2" eb="4">
      <t>キカン</t>
    </rPh>
    <rPh sb="6" eb="8">
      <t>シュウゼン</t>
    </rPh>
    <rPh sb="8" eb="10">
      <t>ツミタテ</t>
    </rPh>
    <rPh sb="13" eb="14">
      <t>ガク</t>
    </rPh>
    <phoneticPr fontId="20"/>
  </si>
  <si>
    <t>管理規約による</t>
  </si>
  <si>
    <t>□設計図書</t>
    <rPh sb="1" eb="3">
      <t>セッケイ</t>
    </rPh>
    <rPh sb="3" eb="5">
      <t>トショ</t>
    </rPh>
    <phoneticPr fontId="20"/>
  </si>
  <si>
    <t>Ｍ</t>
  </si>
  <si>
    <t>Ｏ</t>
  </si>
  <si>
    <t>Ｑ</t>
  </si>
  <si>
    <t>住戸タイプ</t>
    <rPh sb="0" eb="1">
      <t>ジュウ</t>
    </rPh>
    <rPh sb="1" eb="2">
      <t>ト</t>
    </rPh>
    <phoneticPr fontId="20"/>
  </si>
  <si>
    <t>Ａタイプ</t>
  </si>
  <si>
    <t>J’≧I</t>
  </si>
  <si>
    <r>
      <rPr>
        <sz val="11"/>
        <rFont val="Meiryo UI"/>
        <family val="3"/>
        <charset val="128"/>
      </rPr>
      <t>　　　　㎡（現行　　　％）　</t>
    </r>
    <r>
      <rPr>
        <sz val="9"/>
        <rFont val="Meiryo UI"/>
        <family val="3"/>
        <charset val="128"/>
      </rPr>
      <t>（注）</t>
    </r>
    <rPh sb="6" eb="8">
      <t>ゲンコウ</t>
    </rPh>
    <rPh sb="15" eb="16">
      <t>チュウ</t>
    </rPh>
    <phoneticPr fontId="20"/>
  </si>
  <si>
    <t>作成日／　　　　年　　　月　　　日</t>
    <rPh sb="0" eb="3">
      <t>サクセイビ</t>
    </rPh>
    <rPh sb="8" eb="9">
      <t>ネン</t>
    </rPh>
    <rPh sb="12" eb="13">
      <t>ガツ</t>
    </rPh>
    <rPh sb="16" eb="17">
      <t>ニチ</t>
    </rPh>
    <phoneticPr fontId="20"/>
  </si>
  <si>
    <t>単位：千円</t>
    <rPh sb="0" eb="2">
      <t>タンイ</t>
    </rPh>
    <rPh sb="3" eb="5">
      <t>センエン</t>
    </rPh>
    <phoneticPr fontId="20"/>
  </si>
  <si>
    <t>□テレビ共聴（□ｱﾝﾃﾅ・□ｹｰﾌﾞﾙ）、□電話設備、□インターネット、
□インターホン、□オートロック、□防犯カメラ等、□電波障害対策、
□その他（　　　　　　）</t>
    <rPh sb="4" eb="5">
      <t>キョウ</t>
    </rPh>
    <rPh sb="5" eb="6">
      <t>チョウ</t>
    </rPh>
    <rPh sb="22" eb="24">
      <t>デンワ</t>
    </rPh>
    <rPh sb="24" eb="26">
      <t>セツビ</t>
    </rPh>
    <rPh sb="54" eb="56">
      <t>ボウハン</t>
    </rPh>
    <rPh sb="59" eb="60">
      <t>トウ</t>
    </rPh>
    <rPh sb="62" eb="64">
      <t>デンパ</t>
    </rPh>
    <rPh sb="64" eb="66">
      <t>ショウガイ</t>
    </rPh>
    <rPh sb="66" eb="68">
      <t>タイサク</t>
    </rPh>
    <phoneticPr fontId="20"/>
  </si>
  <si>
    <r>
      <t>地上　　</t>
    </r>
    <r>
      <rPr>
        <sz val="11"/>
        <rFont val="Meiryo UI"/>
        <family val="3"/>
        <charset val="128"/>
      </rPr>
      <t>階　地下　　階／　　　棟　　（地上　　階地下　　階／　　棟）</t>
    </r>
    <rPh sb="6" eb="8">
      <t>チカ</t>
    </rPh>
    <rPh sb="10" eb="11">
      <t>カイ</t>
    </rPh>
    <rPh sb="15" eb="16">
      <t>トウ</t>
    </rPh>
    <phoneticPr fontId="20"/>
  </si>
  <si>
    <t>　　　　年　　月　　日（経年　　年）</t>
    <rPh sb="4" eb="5">
      <t>ネン</t>
    </rPh>
    <rPh sb="7" eb="8">
      <t>ツキ</t>
    </rPh>
    <rPh sb="10" eb="11">
      <t>ヒ</t>
    </rPh>
    <rPh sb="12" eb="14">
      <t>ケイネン</t>
    </rPh>
    <rPh sb="16" eb="17">
      <t>ネン</t>
    </rPh>
    <phoneticPr fontId="20"/>
  </si>
  <si>
    <t>□給水ポンプ、□排水ポンプ、□受水槽、□高置水槽、□浄化槽</t>
    <rPh sb="1" eb="3">
      <t>キュウスイ</t>
    </rPh>
    <rPh sb="8" eb="10">
      <t>ハイスイ</t>
    </rPh>
    <rPh sb="15" eb="16">
      <t>ジュ</t>
    </rPh>
    <rPh sb="16" eb="17">
      <t>ミズ</t>
    </rPh>
    <rPh sb="17" eb="18">
      <t>ソウ</t>
    </rPh>
    <rPh sb="20" eb="21">
      <t>タカ</t>
    </rPh>
    <rPh sb="21" eb="22">
      <t>オキ</t>
    </rPh>
    <rPh sb="22" eb="24">
      <t>スイソウ</t>
    </rPh>
    <rPh sb="26" eb="28">
      <t>ジョウカ</t>
    </rPh>
    <phoneticPr fontId="20"/>
  </si>
  <si>
    <t>□（自家用）受変電室、□避雷針、□自家発電、□蓄電池、
□太陽光発電、□非常電源</t>
    <rPh sb="6" eb="7">
      <t>ジュ</t>
    </rPh>
    <rPh sb="7" eb="9">
      <t>ヘンデン</t>
    </rPh>
    <rPh sb="9" eb="10">
      <t>シツ</t>
    </rPh>
    <rPh sb="12" eb="15">
      <t>ヒライシン</t>
    </rPh>
    <rPh sb="17" eb="19">
      <t>ジカ</t>
    </rPh>
    <rPh sb="19" eb="21">
      <t>ハツデン</t>
    </rPh>
    <rPh sb="23" eb="26">
      <t>チクデンチ</t>
    </rPh>
    <rPh sb="29" eb="32">
      <t>タイヨウコウ</t>
    </rPh>
    <rPh sb="32" eb="34">
      <t>ハツデン</t>
    </rPh>
    <rPh sb="36" eb="38">
      <t>ヒジョウ</t>
    </rPh>
    <rPh sb="38" eb="40">
      <t>デンゲン</t>
    </rPh>
    <phoneticPr fontId="20"/>
  </si>
  <si>
    <t>□確認申請書副本</t>
    <rPh sb="1" eb="3">
      <t>カクニン</t>
    </rPh>
    <rPh sb="3" eb="5">
      <t>シンセイ</t>
    </rPh>
    <rPh sb="5" eb="6">
      <t>ショ</t>
    </rPh>
    <rPh sb="6" eb="8">
      <t>フクホン</t>
    </rPh>
    <phoneticPr fontId="20"/>
  </si>
  <si>
    <t>□確認済証、□検査済証　　　　　　</t>
    <rPh sb="1" eb="3">
      <t>カクニン</t>
    </rPh>
    <rPh sb="3" eb="4">
      <t>ス</t>
    </rPh>
    <rPh sb="4" eb="5">
      <t>ショウ</t>
    </rPh>
    <rPh sb="7" eb="9">
      <t>ケンサ</t>
    </rPh>
    <rPh sb="9" eb="10">
      <t>ス</t>
    </rPh>
    <rPh sb="10" eb="11">
      <t>ショウ</t>
    </rPh>
    <phoneticPr fontId="20"/>
  </si>
  <si>
    <t>□分譲パンフレット</t>
    <rPh sb="1" eb="3">
      <t>ブンジョウ</t>
    </rPh>
    <phoneticPr fontId="20"/>
  </si>
  <si>
    <t>□アフターサービス規準　　　　　　　</t>
    <rPh sb="9" eb="11">
      <t>キジュン</t>
    </rPh>
    <phoneticPr fontId="20"/>
  </si>
  <si>
    <t>□点検報告書</t>
    <rPh sb="1" eb="3">
      <t>テンケン</t>
    </rPh>
    <rPh sb="3" eb="6">
      <t>ホウコクショ</t>
    </rPh>
    <phoneticPr fontId="20"/>
  </si>
  <si>
    <t>□調査・診断報告書</t>
    <rPh sb="1" eb="3">
      <t>チョウサ</t>
    </rPh>
    <rPh sb="4" eb="6">
      <t>シンダン</t>
    </rPh>
    <rPh sb="6" eb="9">
      <t>ホウコクショ</t>
    </rPh>
    <phoneticPr fontId="20"/>
  </si>
  <si>
    <t>□修繕工事の設計図書等</t>
    <rPh sb="1" eb="3">
      <t>シュウゼン</t>
    </rPh>
    <rPh sb="3" eb="5">
      <t>コウジ</t>
    </rPh>
    <rPh sb="6" eb="8">
      <t>セッケイ</t>
    </rPh>
    <rPh sb="8" eb="10">
      <t>トショ</t>
    </rPh>
    <rPh sb="10" eb="11">
      <t>トウ</t>
    </rPh>
    <phoneticPr fontId="20"/>
  </si>
  <si>
    <t>□電波障害協定書、□建設住宅性能評価書、
□設計住宅性能評価書、□石綿使用調査結果の記録、
□その他（　　　　）</t>
    <rPh sb="1" eb="3">
      <t>デンパ</t>
    </rPh>
    <rPh sb="3" eb="5">
      <t>ショウガイ</t>
    </rPh>
    <rPh sb="5" eb="8">
      <t>キョウテイショ</t>
    </rPh>
    <rPh sb="10" eb="12">
      <t>ケンセツ</t>
    </rPh>
    <rPh sb="12" eb="14">
      <t>ジュウタク</t>
    </rPh>
    <rPh sb="14" eb="16">
      <t>セイノウ</t>
    </rPh>
    <rPh sb="16" eb="18">
      <t>ヒョウカ</t>
    </rPh>
    <rPh sb="18" eb="19">
      <t>ショ</t>
    </rPh>
    <rPh sb="22" eb="24">
      <t>セッケイ</t>
    </rPh>
    <rPh sb="24" eb="26">
      <t>ジュウタク</t>
    </rPh>
    <rPh sb="26" eb="28">
      <t>セイノウ</t>
    </rPh>
    <rPh sb="28" eb="30">
      <t>ヒョウカ</t>
    </rPh>
    <rPh sb="30" eb="31">
      <t>ショ</t>
    </rPh>
    <rPh sb="33" eb="35">
      <t>イシワタ</t>
    </rPh>
    <rPh sb="35" eb="37">
      <t>シヨウ</t>
    </rPh>
    <rPh sb="37" eb="39">
      <t>チョウサ</t>
    </rPh>
    <rPh sb="39" eb="41">
      <t>ケッカ</t>
    </rPh>
    <rPh sb="42" eb="44">
      <t>キロク</t>
    </rPh>
    <rPh sb="49" eb="50">
      <t>タ</t>
    </rPh>
    <phoneticPr fontId="20"/>
  </si>
  <si>
    <t>□管理規約</t>
    <rPh sb="1" eb="3">
      <t>カンリ</t>
    </rPh>
    <rPh sb="3" eb="5">
      <t>キヤク</t>
    </rPh>
    <phoneticPr fontId="20"/>
  </si>
  <si>
    <t>□各種ハザードマップ</t>
  </si>
  <si>
    <t>□洪水ハザードマップ　□土砂災害ハザードマップ</t>
    <rPh sb="1" eb="3">
      <t>コウズイ</t>
    </rPh>
    <rPh sb="12" eb="16">
      <t>ドシャサイガイ</t>
    </rPh>
    <phoneticPr fontId="20"/>
  </si>
  <si>
    <t>□平面（　　）台、□機械式（　　）台、□自走式（　　）台、計（　　）台、□ターンテーブル</t>
    <rPh sb="1" eb="3">
      <t>ヘイメン</t>
    </rPh>
    <rPh sb="7" eb="8">
      <t>ダイ</t>
    </rPh>
    <rPh sb="10" eb="13">
      <t>キカイシキ</t>
    </rPh>
    <rPh sb="17" eb="18">
      <t>ダイ</t>
    </rPh>
    <rPh sb="20" eb="22">
      <t>ジソウ</t>
    </rPh>
    <rPh sb="22" eb="23">
      <t>シキ</t>
    </rPh>
    <rPh sb="27" eb="28">
      <t>ダイ</t>
    </rPh>
    <rPh sb="29" eb="30">
      <t>ケイ</t>
    </rPh>
    <rPh sb="34" eb="35">
      <t>ダイ</t>
    </rPh>
    <phoneticPr fontId="20"/>
  </si>
  <si>
    <r>
      <t xml:space="preserve">会社名 　　　　　　　　　　　　　　 </t>
    </r>
    <r>
      <rPr>
        <sz val="11"/>
        <rFont val="Meiryo UI"/>
        <family val="3"/>
        <charset val="128"/>
      </rPr>
      <t>TEL　（   ）        -
管理員名　　　　　　　　　　　　   TEL　（   ）　　　　-　　
勤務形態（　　　）　</t>
    </r>
  </si>
  <si>
    <t>会社名　　　　　　　　　　　　TEL　（　）　　　　-　　　　
作成者（作成部署）</t>
    <rPh sb="32" eb="35">
      <t>サクセイシャ</t>
    </rPh>
    <rPh sb="36" eb="38">
      <t>サクセイ</t>
    </rPh>
    <rPh sb="38" eb="40">
      <t>ブショ</t>
    </rPh>
    <phoneticPr fontId="20"/>
  </si>
  <si>
    <t xml:space="preserve">  年  月  日現在　                                       （円）</t>
  </si>
  <si>
    <t xml:space="preserve">  月当たり・戸当たり　                                　　（円）</t>
  </si>
  <si>
    <t xml:space="preserve">  月当たり・戸当たり　                                  　（円）</t>
  </si>
  <si>
    <t xml:space="preserve">  月当たり・戸当たり　　                                　（円）</t>
  </si>
  <si>
    <t>調査・診断の実施日／　　　　年　　月　　日</t>
    <rPh sb="0" eb="2">
      <t>チョウサ</t>
    </rPh>
    <rPh sb="3" eb="5">
      <t>シンダン</t>
    </rPh>
    <rPh sb="6" eb="9">
      <t>ジッシビ</t>
    </rPh>
    <rPh sb="14" eb="15">
      <t>ネン</t>
    </rPh>
    <rPh sb="17" eb="18">
      <t>ガツ</t>
    </rPh>
    <rPh sb="20" eb="21">
      <t>ニチ</t>
    </rPh>
    <phoneticPr fontId="20"/>
  </si>
  <si>
    <t xml:space="preserve">
年</t>
    <rPh sb="1" eb="2">
      <t>ネン</t>
    </rPh>
    <phoneticPr fontId="20"/>
  </si>
  <si>
    <t xml:space="preserve">年
</t>
    <rPh sb="0" eb="1">
      <t>ネン</t>
    </rPh>
    <phoneticPr fontId="20"/>
  </si>
  <si>
    <t>年      月       日</t>
    <rPh sb="0" eb="1">
      <t>ネン</t>
    </rPh>
    <rPh sb="7" eb="8">
      <t>ガツ</t>
    </rPh>
    <rPh sb="15" eb="16">
      <t>ニチ</t>
    </rPh>
    <phoneticPr fontId="20"/>
  </si>
  <si>
    <t>年</t>
    <rPh sb="0" eb="1">
      <t>ネン</t>
    </rPh>
    <phoneticPr fontId="36"/>
  </si>
  <si>
    <t>修繕周期</t>
    <rPh sb="0" eb="2">
      <t>シュウゼン</t>
    </rPh>
    <rPh sb="2" eb="4">
      <t>シュウキ</t>
    </rPh>
    <phoneticPr fontId="20"/>
  </si>
  <si>
    <t>想定している修繕方法等</t>
    <rPh sb="0" eb="2">
      <t>ソウテイ</t>
    </rPh>
    <rPh sb="6" eb="8">
      <t>シュウゼン</t>
    </rPh>
    <rPh sb="8" eb="10">
      <t>ホウホウ</t>
    </rPh>
    <rPh sb="10" eb="11">
      <t>トウ</t>
    </rPh>
    <phoneticPr fontId="20"/>
  </si>
  <si>
    <t>修繕積立金等累計 
現行（＠　　　円／㎡･戸･月）</t>
    <rPh sb="0" eb="5">
      <t>シュウゼンツミタテキン</t>
    </rPh>
    <rPh sb="5" eb="6">
      <t>トウ</t>
    </rPh>
    <rPh sb="6" eb="8">
      <t>ルイケイ</t>
    </rPh>
    <rPh sb="10" eb="12">
      <t>ゲンコウ</t>
    </rPh>
    <rPh sb="17" eb="18">
      <t>エン</t>
    </rPh>
    <rPh sb="19" eb="20">
      <t>ヘ</t>
    </rPh>
    <rPh sb="21" eb="22">
      <t>コ</t>
    </rPh>
    <rPh sb="23" eb="24">
      <t>ツキ</t>
    </rPh>
    <phoneticPr fontId="61"/>
  </si>
  <si>
    <t>修繕積立金等累計 　
改正案（＠　　　円／㎡･戸･月）</t>
    <rPh sb="0" eb="5">
      <t>シュウゼンツミタテキン</t>
    </rPh>
    <rPh sb="5" eb="6">
      <t>トウ</t>
    </rPh>
    <rPh sb="6" eb="8">
      <t>ルイケイ</t>
    </rPh>
    <rPh sb="11" eb="13">
      <t>カイセイ</t>
    </rPh>
    <rPh sb="13" eb="14">
      <t>アン</t>
    </rPh>
    <rPh sb="19" eb="20">
      <t>エン</t>
    </rPh>
    <rPh sb="21" eb="22">
      <t>ヘ</t>
    </rPh>
    <rPh sb="23" eb="24">
      <t>コ</t>
    </rPh>
    <rPh sb="25" eb="26">
      <t>ツキ</t>
    </rPh>
    <phoneticPr fontId="61"/>
  </si>
  <si>
    <r>
      <t>（注）「長期修繕計画作成ガイドライン」33ページに示すとおり、</t>
    </r>
    <r>
      <rPr>
        <sz val="10"/>
        <rFont val="Meiryo UI"/>
        <family val="3"/>
        <charset val="128"/>
      </rPr>
      <t>年度ごとに計上する工事費に現場管理費・一般管理費・法定福利費、大規模修繕瑕疵保険の保険料等の諸経費および消費税等相当額を別途見込んで修繕積立金額を検討することが重要です。</t>
    </r>
    <rPh sb="31" eb="33">
      <t>ネンド</t>
    </rPh>
    <rPh sb="36" eb="38">
      <t>ケイジョウ</t>
    </rPh>
    <rPh sb="40" eb="42">
      <t>コウジ</t>
    </rPh>
    <rPh sb="42" eb="43">
      <t>ヒ</t>
    </rPh>
    <rPh sb="91" eb="93">
      <t>ベット</t>
    </rPh>
    <phoneticPr fontId="36"/>
  </si>
  <si>
    <r>
      <t>（注）</t>
    </r>
    <r>
      <rPr>
        <sz val="10"/>
        <rFont val="ＭＳ ゴシック"/>
        <family val="3"/>
        <charset val="128"/>
      </rPr>
      <t>諸経費には「長期修繕計画作成ガイドライン」33ページに示すとおり、現場管理費・一般管理費・法定福利費のほか、大規模修繕瑕疵保険の保険料なども見込んで修繕積立金額を検討することが重要です。</t>
    </r>
  </si>
  <si>
    <t>①+②+O</t>
  </si>
  <si>
    <r>
      <t>計画期間全体における修繕積立金の平均額(機械式駐車場分を</t>
    </r>
    <r>
      <rPr>
        <u/>
        <sz val="11"/>
        <color theme="1"/>
        <rFont val="Meiryo UI"/>
        <family val="3"/>
        <charset val="128"/>
      </rPr>
      <t>含む</t>
    </r>
    <r>
      <rPr>
        <sz val="11"/>
        <color theme="1"/>
        <rFont val="Meiryo UI"/>
        <family val="3"/>
        <charset val="128"/>
      </rPr>
      <t>)（③＝①＋②＋O）
※残高・基金、その他会計からの振替等含む
（㎡当たり月当たり）</t>
    </r>
    <rPh sb="0" eb="2">
      <t>ケイカク</t>
    </rPh>
    <rPh sb="2" eb="4">
      <t>キカン</t>
    </rPh>
    <rPh sb="4" eb="6">
      <t>ゼンタイ</t>
    </rPh>
    <rPh sb="10" eb="12">
      <t>シュウゼン</t>
    </rPh>
    <rPh sb="12" eb="14">
      <t>ツミタテ</t>
    </rPh>
    <rPh sb="14" eb="15">
      <t>キン</t>
    </rPh>
    <rPh sb="16" eb="18">
      <t>ヘイキン</t>
    </rPh>
    <rPh sb="18" eb="19">
      <t>ガク</t>
    </rPh>
    <rPh sb="20" eb="23">
      <t>キカイシキ</t>
    </rPh>
    <rPh sb="23" eb="26">
      <t>チュウシャジョウ</t>
    </rPh>
    <rPh sb="26" eb="27">
      <t>ブン</t>
    </rPh>
    <rPh sb="28" eb="29">
      <t>フク</t>
    </rPh>
    <rPh sb="42" eb="44">
      <t>ザンダカ</t>
    </rPh>
    <rPh sb="45" eb="47">
      <t>キキン</t>
    </rPh>
    <rPh sb="50" eb="51">
      <t>タ</t>
    </rPh>
    <rPh sb="51" eb="53">
      <t>カイケイ</t>
    </rPh>
    <rPh sb="56" eb="58">
      <t>フリカエ</t>
    </rPh>
    <rPh sb="58" eb="59">
      <t>トウ</t>
    </rPh>
    <rPh sb="59" eb="60">
      <t>フク</t>
    </rPh>
    <rPh sb="67" eb="68">
      <t>ツキ</t>
    </rPh>
    <rPh sb="68" eb="69">
      <t>ア</t>
    </rPh>
    <phoneticPr fontId="20"/>
  </si>
  <si>
    <t>①</t>
  </si>
  <si>
    <t>②</t>
  </si>
  <si>
    <r>
      <t>揚</t>
    </r>
    <r>
      <rPr>
        <sz val="9"/>
        <rFont val="Meiryo UI"/>
        <family val="3"/>
        <charset val="128"/>
      </rPr>
      <t>水ポンプ、加圧給水ポンプ、直結増圧ポンプ、弁類等
　　　　　　　　　　　　　　　　　　　　　　　</t>
    </r>
    <rPh sb="0" eb="2">
      <t>ヨウスイ</t>
    </rPh>
    <rPh sb="6" eb="8">
      <t>カアツ</t>
    </rPh>
    <rPh sb="8" eb="10">
      <t>キュウスイ</t>
    </rPh>
    <rPh sb="14" eb="16">
      <t>チョッケツ</t>
    </rPh>
    <rPh sb="16" eb="18">
      <t>ゾウアツ</t>
    </rPh>
    <rPh sb="22" eb="23">
      <t>ベン</t>
    </rPh>
    <rPh sb="23" eb="24">
      <t>ルイ</t>
    </rPh>
    <rPh sb="24" eb="25">
      <t>トウ</t>
    </rPh>
    <phoneticPr fontId="20"/>
  </si>
  <si>
    <t>排水ポンプ、弁類等</t>
    <rPh sb="0" eb="2">
      <t>ハイスイ</t>
    </rPh>
    <rPh sb="6" eb="9">
      <t>ベンルイトウ</t>
    </rPh>
    <phoneticPr fontId="20"/>
  </si>
  <si>
    <r>
      <t>□昇降機（　　）台</t>
    </r>
    <r>
      <rPr>
        <sz val="9"/>
        <rFont val="Meiryo UI"/>
        <family val="3"/>
        <charset val="128"/>
      </rPr>
      <t>　</t>
    </r>
    <rPh sb="1" eb="4">
      <t>ショウコウキ</t>
    </rPh>
    <rPh sb="8" eb="9">
      <t>ダイ</t>
    </rPh>
    <phoneticPr fontId="20"/>
  </si>
  <si>
    <t>【新築マンションの場合】
・修繕工事特有の施工条件等を考慮し、設計図書、工事請負契約による請負代金内訳書等を参考として設定しています。
・現場管理費・一般管理費・法定福利費、計画修繕工事にかかる瑕疵保険料等の諸経費および消費税等相当額を上記とは①別途設定する方法と、前述の諸経費について、②見込まれる推定修繕工事ごとの総額に応じた比率の額を単価に含めて設定する方法があり、（前者①／後者②）の方法で設定しています。
・単価に地域差がある場合には、必要に応じて考慮しています。
【既存マンションの場合】
・修繕工事特有の施工条件等を考慮し、過去の計画修繕工事の契約実績、その調査データ、刊行物の単価、専門工事業者の見積価格等を参考として設定しています。
・現場管理費・一般管理費・法定福利費、計画修繕工事にかかる瑕疵保険料などの諸経費および消費税等相当額を上記とは①別途設定する方法と、前述の諸経費について、②見込まれる推定修繕工事ごとの総額に応じた比率の額を単価に含めて設定する方法があり、（前者①／後者②）の方法で設定しています。
・単価に地域差がある場合には、必要に応じて考慮しています。</t>
    <rPh sb="1" eb="3">
      <t>シンチク</t>
    </rPh>
    <rPh sb="9" eb="11">
      <t>バアイ</t>
    </rPh>
    <rPh sb="54" eb="56">
      <t>サンコウ</t>
    </rPh>
    <rPh sb="102" eb="103">
      <t>トウ</t>
    </rPh>
    <rPh sb="196" eb="198">
      <t>ホウホウ</t>
    </rPh>
    <rPh sb="209" eb="211">
      <t>タンカ</t>
    </rPh>
    <rPh sb="212" eb="215">
      <t>チイキサ</t>
    </rPh>
    <rPh sb="218" eb="220">
      <t>バアイ</t>
    </rPh>
    <rPh sb="223" eb="225">
      <t>ヒツヨウ</t>
    </rPh>
    <rPh sb="226" eb="227">
      <t>オウ</t>
    </rPh>
    <rPh sb="229" eb="231">
      <t>コウリョ</t>
    </rPh>
    <rPh sb="240" eb="242">
      <t>キゾン</t>
    </rPh>
    <rPh sb="389" eb="391">
      <t>ホウホウ</t>
    </rPh>
    <rPh sb="393" eb="395">
      <t>ゼンジュツ</t>
    </rPh>
    <rPh sb="396" eb="397">
      <t>ショ</t>
    </rPh>
    <rPh sb="397" eb="399">
      <t>ケイヒ</t>
    </rPh>
    <rPh sb="440" eb="442">
      <t>ホウホウ</t>
    </rPh>
    <rPh sb="447" eb="449">
      <t>ゼンシャ</t>
    </rPh>
    <rPh sb="451" eb="453">
      <t>コウシャ</t>
    </rPh>
    <rPh sb="456" eb="458">
      <t>ホウホウ</t>
    </rPh>
    <rPh sb="459" eb="461">
      <t>セッテイ</t>
    </rPh>
    <phoneticPr fontId="20"/>
  </si>
  <si>
    <t>・現場管理費
・一般管理費
・法定福利費
・大規模修繕瑕疵保険の保険料　等</t>
  </si>
  <si>
    <r>
      <t>諸経費（現場管理費・一般管理費、及び法定福利費等</t>
    </r>
    <r>
      <rPr>
        <vertAlign val="superscript"/>
        <sz val="10"/>
        <rFont val="Meiryo UI"/>
        <family val="3"/>
        <charset val="128"/>
      </rPr>
      <t>（注）</t>
    </r>
    <r>
      <rPr>
        <sz val="10"/>
        <rFont val="Meiryo UI"/>
        <family val="3"/>
        <charset val="128"/>
      </rPr>
      <t>）</t>
    </r>
    <rPh sb="0" eb="3">
      <t>ショケイヒ</t>
    </rPh>
    <rPh sb="4" eb="6">
      <t>ゲンバ</t>
    </rPh>
    <rPh sb="6" eb="9">
      <t>カンリヒ</t>
    </rPh>
    <rPh sb="10" eb="12">
      <t>イッパン</t>
    </rPh>
    <rPh sb="12" eb="15">
      <t>カンリヒ</t>
    </rPh>
    <rPh sb="16" eb="17">
      <t>オヨ</t>
    </rPh>
    <rPh sb="18" eb="20">
      <t>ホウテイ</t>
    </rPh>
    <rPh sb="20" eb="22">
      <t>フクリ</t>
    </rPh>
    <rPh sb="22" eb="23">
      <t>ヒ</t>
    </rPh>
    <rPh sb="23" eb="24">
      <t>トウ</t>
    </rPh>
    <rPh sb="25" eb="26">
      <t>チュウ</t>
    </rPh>
    <phoneticPr fontId="36"/>
  </si>
  <si>
    <t>収入　累計
（Ｈ＝D+Ｅ＋Ｆ+G）</t>
    <rPh sb="0" eb="2">
      <t>シュウニュウ</t>
    </rPh>
    <rPh sb="3" eb="5">
      <t>ルイケイ</t>
    </rPh>
    <phoneticPr fontId="20"/>
  </si>
  <si>
    <t>支出　累計
（Ｃ＝Ａ+B）</t>
    <rPh sb="0" eb="2">
      <t>シシュツ</t>
    </rPh>
    <rPh sb="3" eb="4">
      <t>ルイ</t>
    </rPh>
    <rPh sb="4" eb="5">
      <t>ケイ</t>
    </rPh>
    <phoneticPr fontId="20"/>
  </si>
  <si>
    <t>改良</t>
    <rPh sb="0" eb="2">
      <t>カイリョウ</t>
    </rPh>
    <phoneticPr fontId="20"/>
  </si>
  <si>
    <t>・マンションの快適な居住環境を確保し、資産価値を維持するためには、適時適切な修繕工事を行うことが必要です。また、必要に応じて建物及び設備の性能向上を図る改良工事を行うことも望まれます。
・そのためには、次に掲げる事項を目的とした長期修繕計画を作成し、これに基づいて修繕積立金の額を設定することが不可欠です。
①将来見込まれる修繕工事及び改修工事の内容、おおよその時期、概算の費用等を明確にする。
②計画修繕工事の実施のために積み立てる修繕積立金の額の根拠を明確にする。
③修繕工事及び改修工事に関する長期計画について、あらかじめ合意しておくことで、計画修繕工事の円滑な実施を図る。</t>
    <rPh sb="76" eb="78">
      <t>カイリョウ</t>
    </rPh>
    <phoneticPr fontId="20"/>
  </si>
  <si>
    <t>・長期修繕計画の作成に当たっては、次に掲げる事項を前提条件とします。
①推定修繕工事は、建物及び設備の性能・機能を新築時と同等水準に維持、回復させる修繕工事を基本とする。             
②区分所有者の要望など必要に応じて、建物及び設備の性能を向上させる改良工事を設定する。
③計画期間において、法定点検等の点検及び経常的な補修工事を適切に実施する。
④計画修繕工事の実施の要否、内容等は、事前に調査・診断を行い、その結果に基づいて判断する。</t>
    <rPh sb="132" eb="134">
      <t>カイリョウ</t>
    </rPh>
    <phoneticPr fontId="20"/>
  </si>
  <si>
    <t>・計画期間に見込まれる推定修繕工事費（借入金がある場合はその償還金を含む。）の累計額を、修繕積立金（修繕積立基金、一時金、専用庭等の専用使用料及び駐車場等の使用料からの繰入れ並びに修繕積立金の運用益を含む。）の累計額が下回らないように計画しています。
（・建物及び設備の性能向上を図る改良工事に要する費用を含めた収支計画としています。）
（・機械式駐車場の維持管理に多額の費用を要することが想定されますので、管理費会計及び修繕積立金会計とは区分して駐車場使用料会計を設けています。）</t>
    <rPh sb="142" eb="144">
      <t>カイリョウ</t>
    </rPh>
    <rPh sb="195" eb="197">
      <t>ソウテイ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</si>
</sst>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0_ "/>
    <numFmt numFmtId="178" formatCode="#,##0.0000;[Red]\-#,##0.0000"/>
    <numFmt numFmtId="179" formatCode="#,##0_);[Red]\(#,##0\)"/>
    <numFmt numFmtId="180" formatCode="0.0000_ "/>
    <numFmt numFmtId="181" formatCode="#,##0_ "/>
  </numFmts>
  <fonts count="74">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Meiryo UI"/>
      <family val="3"/>
    </font>
    <font>
      <sz val="12"/>
      <name val="Meiryo UI"/>
      <family val="3"/>
    </font>
    <font>
      <sz val="10"/>
      <name val="UD デジタル 教科書体 N-B"/>
      <family val="1"/>
    </font>
    <font>
      <sz val="11"/>
      <name val="UD デジタル 教科書体 N-B"/>
      <family val="1"/>
    </font>
    <font>
      <sz val="9"/>
      <name val="Meiryo UI"/>
      <family val="3"/>
    </font>
    <font>
      <sz val="11"/>
      <name val="Segoe UI Symbol"/>
      <family val="2"/>
    </font>
    <font>
      <sz val="11"/>
      <name val="UD Digi Kyokasho N-B"/>
      <family val="1"/>
    </font>
    <font>
      <sz val="10"/>
      <name val="Meiryo UI"/>
      <family val="3"/>
    </font>
    <font>
      <sz val="16"/>
      <name val="Meiryo UI"/>
      <family val="3"/>
    </font>
    <font>
      <b/>
      <sz val="11"/>
      <name val="Meiryo UI"/>
      <family val="3"/>
    </font>
    <font>
      <b/>
      <sz val="12"/>
      <name val="Meiryo UI"/>
      <family val="3"/>
    </font>
    <font>
      <b/>
      <sz val="16"/>
      <name val="Meiryo UI"/>
      <family val="3"/>
    </font>
    <font>
      <sz val="9"/>
      <color indexed="10"/>
      <name val="Meiryo UI"/>
      <family val="3"/>
    </font>
    <font>
      <sz val="9"/>
      <name val="UD デジタル 教科書体 N-B"/>
      <family val="1"/>
    </font>
    <font>
      <sz val="8"/>
      <name val="Meiryo UI"/>
      <family val="3"/>
    </font>
    <font>
      <sz val="6"/>
      <name val="Osaka"/>
      <family val="3"/>
    </font>
    <font>
      <sz val="10"/>
      <name val="ＭＳ ゴシック"/>
      <family val="3"/>
    </font>
    <font>
      <sz val="9"/>
      <name val="ＭＳ ゴシック"/>
      <family val="3"/>
    </font>
    <font>
      <sz val="7"/>
      <name val="ＭＳ Ｐゴシック"/>
      <family val="3"/>
    </font>
    <font>
      <sz val="8"/>
      <name val="ＭＳ Ｐゴシック"/>
      <family val="3"/>
    </font>
    <font>
      <sz val="10"/>
      <name val="ＭＳ Ｐゴシック"/>
      <family val="3"/>
    </font>
    <font>
      <sz val="9"/>
      <color indexed="8"/>
      <name val="ＭＳ ゴシック"/>
      <family val="3"/>
    </font>
    <font>
      <sz val="8"/>
      <name val="ＭＳ ゴシック"/>
      <family val="3"/>
    </font>
    <font>
      <sz val="14"/>
      <name val="ＭＳ ゴシック"/>
      <family val="3"/>
    </font>
    <font>
      <sz val="14"/>
      <name val="Meiryo UI"/>
      <family val="3"/>
    </font>
    <font>
      <sz val="7"/>
      <name val="Meiryo UI"/>
      <family val="3"/>
    </font>
    <font>
      <sz val="10"/>
      <color indexed="8"/>
      <name val="Meiryo UI"/>
      <family val="3"/>
    </font>
    <font>
      <sz val="9"/>
      <color indexed="8"/>
      <name val="Meiryo UI"/>
      <family val="3"/>
    </font>
    <font>
      <sz val="6"/>
      <name val="Meiryo UI"/>
      <family val="3"/>
    </font>
    <font>
      <sz val="6"/>
      <color indexed="8"/>
      <name val="Meiryo UI"/>
      <family val="3"/>
    </font>
    <font>
      <sz val="9"/>
      <color theme="1"/>
      <name val="Meiryo UI"/>
      <family val="3"/>
    </font>
    <font>
      <sz val="10"/>
      <color theme="1"/>
      <name val="Meiryo UI"/>
      <family val="3"/>
    </font>
    <font>
      <sz val="10"/>
      <color theme="0"/>
      <name val="Meiryo UI"/>
      <family val="3"/>
    </font>
    <font>
      <sz val="11"/>
      <color theme="1"/>
      <name val="Meiryo UI"/>
      <family val="3"/>
    </font>
    <font>
      <sz val="14"/>
      <color theme="1"/>
      <name val="Meiryo UI"/>
      <family val="3"/>
    </font>
    <font>
      <sz val="12"/>
      <color theme="1"/>
      <name val="Meiryo UI"/>
      <family val="3"/>
    </font>
    <font>
      <u/>
      <sz val="11"/>
      <color theme="1"/>
      <name val="Meiryo UI"/>
      <family val="3"/>
    </font>
    <font>
      <b/>
      <sz val="11"/>
      <color theme="1"/>
      <name val="Meiryo UI"/>
      <family val="3"/>
    </font>
    <font>
      <sz val="11"/>
      <color theme="1"/>
      <name val="UD デジタル 教科書体 N-B"/>
      <family val="1"/>
    </font>
    <font>
      <b/>
      <sz val="11"/>
      <color rgb="FFFF0000"/>
      <name val="Meiryo UI"/>
      <family val="3"/>
    </font>
    <font>
      <sz val="6"/>
      <name val="ＭＳ ゴシック"/>
      <family val="3"/>
    </font>
    <font>
      <sz val="10"/>
      <name val="ＭＳ Ｐ明朝"/>
      <family val="1"/>
    </font>
    <font>
      <sz val="10"/>
      <color indexed="10"/>
      <name val="ＭＳ Ｐゴシック"/>
      <family val="3"/>
    </font>
    <font>
      <sz val="10"/>
      <name val="Meiryo UI"/>
      <family val="3"/>
      <charset val="128"/>
    </font>
    <font>
      <sz val="10"/>
      <name val="ＭＳ ゴシック"/>
      <family val="3"/>
      <charset val="128"/>
    </font>
    <font>
      <b/>
      <sz val="11"/>
      <name val="Meiryo UI"/>
      <family val="3"/>
      <charset val="128"/>
    </font>
    <font>
      <sz val="11"/>
      <name val="Meiryo UI"/>
      <family val="3"/>
      <charset val="128"/>
    </font>
    <font>
      <sz val="9"/>
      <name val="Meiryo UI"/>
      <family val="3"/>
      <charset val="128"/>
    </font>
    <font>
      <sz val="6"/>
      <name val="Meiryo UI"/>
      <family val="3"/>
      <charset val="128"/>
    </font>
    <font>
      <sz val="9"/>
      <color indexed="10"/>
      <name val="Meiryo UI"/>
      <family val="3"/>
      <charset val="128"/>
    </font>
    <font>
      <vertAlign val="superscript"/>
      <sz val="10"/>
      <name val="Meiryo UI"/>
      <family val="3"/>
      <charset val="128"/>
    </font>
    <font>
      <u/>
      <sz val="11"/>
      <color theme="1"/>
      <name val="Meiryo UI"/>
      <family val="3"/>
      <charset val="128"/>
    </font>
    <font>
      <sz val="11"/>
      <color theme="1"/>
      <name val="Meiryo UI"/>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7" tint="0.79998168889431442"/>
        <bgColor indexed="64"/>
      </patternFill>
    </fill>
    <fill>
      <patternFill patternType="solid">
        <fgColor theme="5" tint="0.79998168889431442"/>
        <bgColor indexed="64"/>
      </patternFill>
    </fill>
  </fills>
  <borders count="2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thin">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auto="1"/>
      </left>
      <right style="thin">
        <color indexed="64"/>
      </right>
      <top style="thin">
        <color auto="1"/>
      </top>
      <bottom style="thin">
        <color indexed="64"/>
      </bottom>
      <diagonal/>
    </border>
    <border>
      <left style="thin">
        <color auto="1"/>
      </left>
      <right style="thin">
        <color indexed="64"/>
      </right>
      <top style="thin">
        <color indexed="64"/>
      </top>
      <bottom style="thin">
        <color indexed="64"/>
      </bottom>
      <diagonal/>
    </border>
    <border>
      <left style="thin">
        <color auto="1"/>
      </left>
      <right style="thin">
        <color indexed="64"/>
      </right>
      <top style="thin">
        <color indexed="64"/>
      </top>
      <bottom style="hair">
        <color indexed="64"/>
      </bottom>
      <diagonal/>
    </border>
    <border>
      <left style="thin">
        <color auto="1"/>
      </left>
      <right style="thin">
        <color indexed="64"/>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hair">
        <color auto="1"/>
      </top>
      <bottom style="hair">
        <color indexed="64"/>
      </bottom>
      <diagonal/>
    </border>
    <border>
      <left style="thin">
        <color indexed="64"/>
      </left>
      <right style="thin">
        <color indexed="64"/>
      </right>
      <top style="thin">
        <color indexed="64"/>
      </top>
      <bottom style="hair">
        <color auto="1"/>
      </bottom>
      <diagonal/>
    </border>
    <border>
      <left style="thin">
        <color indexed="64"/>
      </left>
      <right/>
      <top style="thin">
        <color indexed="64"/>
      </top>
      <bottom style="hair">
        <color auto="1"/>
      </bottom>
      <diagonal/>
    </border>
    <border>
      <left style="thin">
        <color indexed="64"/>
      </left>
      <right style="thin">
        <color indexed="64"/>
      </right>
      <top/>
      <bottom style="thin">
        <color auto="1"/>
      </bottom>
      <diagonal/>
    </border>
    <border>
      <left style="thin">
        <color indexed="64"/>
      </left>
      <right style="thin">
        <color indexed="64"/>
      </right>
      <top style="hair">
        <color auto="1"/>
      </top>
      <bottom style="thin">
        <color auto="1"/>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style="hair">
        <color auto="1"/>
      </bottom>
      <diagonal/>
    </border>
    <border>
      <left style="thin">
        <color indexed="64"/>
      </left>
      <right style="thin">
        <color auto="1"/>
      </right>
      <top/>
      <bottom style="thin">
        <color indexed="64"/>
      </bottom>
      <diagonal/>
    </border>
    <border>
      <left style="thin">
        <color indexed="64"/>
      </left>
      <right style="thin">
        <color auto="1"/>
      </right>
      <top style="hair">
        <color auto="1"/>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indexed="64"/>
      </top>
      <bottom style="hair">
        <color indexed="64"/>
      </bottom>
      <diagonal/>
    </border>
    <border>
      <left style="thin">
        <color indexed="64"/>
      </left>
      <right style="thin">
        <color auto="1"/>
      </right>
      <top style="hair">
        <color indexed="64"/>
      </top>
      <bottom style="thin">
        <color indexed="64"/>
      </bottom>
      <diagonal/>
    </border>
    <border>
      <left style="thin">
        <color indexed="64"/>
      </left>
      <right style="thin">
        <color auto="1"/>
      </right>
      <top style="thin">
        <color indexed="64"/>
      </top>
      <bottom style="thin">
        <color auto="1"/>
      </bottom>
      <diagonal/>
    </border>
    <border>
      <left style="thin">
        <color indexed="64"/>
      </left>
      <right style="thin">
        <color auto="1"/>
      </right>
      <top style="hair">
        <color auto="1"/>
      </top>
      <bottom style="thin">
        <color auto="1"/>
      </bottom>
      <diagonal/>
    </border>
    <border>
      <left style="thin">
        <color indexed="64"/>
      </left>
      <right style="thin">
        <color indexed="64"/>
      </right>
      <top style="thin">
        <color indexed="64"/>
      </top>
      <bottom style="double">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1" fillId="0" borderId="0" applyFont="0" applyFill="0" applyBorder="0" applyAlignment="0" applyProtection="0">
      <alignment vertical="center"/>
    </xf>
    <xf numFmtId="0" fontId="11" fillId="0" borderId="0"/>
    <xf numFmtId="0" fontId="6" fillId="0" borderId="0"/>
    <xf numFmtId="0" fontId="6" fillId="0" borderId="0">
      <alignment vertical="center"/>
    </xf>
    <xf numFmtId="0" fontId="6" fillId="0" borderId="0">
      <alignment vertical="center"/>
    </xf>
    <xf numFmtId="0" fontId="6" fillId="0" borderId="0"/>
    <xf numFmtId="0" fontId="11"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511">
    <xf numFmtId="0" fontId="0" fillId="0" borderId="0" xfId="0">
      <alignment vertical="center"/>
    </xf>
    <xf numFmtId="0" fontId="21" fillId="0" borderId="0" xfId="0" applyFont="1">
      <alignment vertical="center"/>
    </xf>
    <xf numFmtId="0" fontId="22" fillId="0" borderId="0" xfId="0" applyFont="1" applyFill="1">
      <alignment vertical="center"/>
    </xf>
    <xf numFmtId="49" fontId="21" fillId="0" borderId="0" xfId="0" applyNumberFormat="1" applyFont="1" applyFill="1">
      <alignment vertical="center"/>
    </xf>
    <xf numFmtId="49" fontId="21" fillId="0" borderId="0" xfId="0" applyNumberFormat="1" applyFont="1" applyFill="1" applyAlignment="1">
      <alignment horizontal="right" vertical="center"/>
    </xf>
    <xf numFmtId="0" fontId="21" fillId="0" borderId="11" xfId="0" applyFont="1" applyFill="1" applyBorder="1" applyAlignment="1">
      <alignment horizontal="left" vertical="center"/>
    </xf>
    <xf numFmtId="0" fontId="21" fillId="0" borderId="12" xfId="0" applyFont="1" applyFill="1" applyBorder="1">
      <alignment vertical="center"/>
    </xf>
    <xf numFmtId="0" fontId="21" fillId="0" borderId="13" xfId="0" applyFont="1" applyFill="1" applyBorder="1">
      <alignment vertical="center"/>
    </xf>
    <xf numFmtId="0" fontId="21" fillId="0" borderId="14" xfId="0" applyFont="1" applyFill="1" applyBorder="1">
      <alignment vertical="center"/>
    </xf>
    <xf numFmtId="0" fontId="21" fillId="0" borderId="15" xfId="0" applyFont="1" applyFill="1" applyBorder="1">
      <alignment vertical="center"/>
    </xf>
    <xf numFmtId="0" fontId="21" fillId="0" borderId="11" xfId="0" applyFont="1" applyFill="1" applyBorder="1">
      <alignment vertical="center"/>
    </xf>
    <xf numFmtId="0" fontId="21" fillId="0" borderId="16" xfId="0" applyFont="1" applyFill="1" applyBorder="1">
      <alignment vertical="center"/>
    </xf>
    <xf numFmtId="0" fontId="21" fillId="0" borderId="17" xfId="0" applyFont="1" applyFill="1" applyBorder="1">
      <alignment vertical="center"/>
    </xf>
    <xf numFmtId="0" fontId="21" fillId="0" borderId="0" xfId="0" applyFont="1" applyFill="1" applyBorder="1">
      <alignment vertical="center"/>
    </xf>
    <xf numFmtId="0" fontId="21" fillId="0" borderId="17" xfId="0" applyFont="1" applyFill="1" applyBorder="1" applyAlignment="1">
      <alignment vertical="center" wrapText="1"/>
    </xf>
    <xf numFmtId="0" fontId="21" fillId="0" borderId="18" xfId="0" applyFont="1" applyFill="1" applyBorder="1" applyAlignment="1">
      <alignment horizontal="center" vertical="center"/>
    </xf>
    <xf numFmtId="0" fontId="21" fillId="0" borderId="19" xfId="0" applyFont="1" applyFill="1" applyBorder="1">
      <alignment vertical="center"/>
    </xf>
    <xf numFmtId="0" fontId="21" fillId="0" borderId="20" xfId="0" applyFont="1" applyFill="1" applyBorder="1" applyAlignment="1">
      <alignment horizontal="center" vertical="center"/>
    </xf>
    <xf numFmtId="0" fontId="21" fillId="0" borderId="21" xfId="0" applyFont="1" applyFill="1" applyBorder="1">
      <alignment vertical="center"/>
    </xf>
    <xf numFmtId="0" fontId="21" fillId="0" borderId="22" xfId="0" applyFont="1" applyFill="1" applyBorder="1">
      <alignment vertical="center"/>
    </xf>
    <xf numFmtId="0" fontId="23" fillId="0" borderId="16" xfId="0" applyFont="1" applyFill="1" applyBorder="1" applyAlignment="1">
      <alignment vertical="center" shrinkToFit="1"/>
    </xf>
    <xf numFmtId="0" fontId="23" fillId="0" borderId="13" xfId="0" applyFont="1" applyFill="1" applyBorder="1" applyAlignment="1">
      <alignment vertical="center" shrinkToFit="1"/>
    </xf>
    <xf numFmtId="0" fontId="23" fillId="0" borderId="17" xfId="0" applyFont="1" applyFill="1" applyBorder="1" applyAlignment="1">
      <alignment vertical="center" shrinkToFit="1"/>
    </xf>
    <xf numFmtId="0" fontId="24" fillId="0" borderId="13" xfId="0" applyFont="1" applyFill="1" applyBorder="1" applyAlignment="1">
      <alignment vertical="center" shrinkToFit="1"/>
    </xf>
    <xf numFmtId="0" fontId="21" fillId="0" borderId="17" xfId="0" applyFont="1" applyFill="1" applyBorder="1" applyAlignment="1">
      <alignment vertical="center" shrinkToFit="1"/>
    </xf>
    <xf numFmtId="0" fontId="24" fillId="0" borderId="16" xfId="0" applyFont="1" applyFill="1" applyBorder="1" applyAlignment="1">
      <alignment vertical="center" shrinkToFit="1"/>
    </xf>
    <xf numFmtId="0" fontId="24" fillId="0" borderId="17" xfId="0" applyFont="1" applyFill="1" applyBorder="1" applyAlignment="1">
      <alignment vertical="center" shrinkToFit="1"/>
    </xf>
    <xf numFmtId="0" fontId="21" fillId="0" borderId="23" xfId="0" applyFont="1" applyFill="1" applyBorder="1">
      <alignment vertical="center"/>
    </xf>
    <xf numFmtId="0" fontId="21" fillId="0" borderId="24" xfId="0" applyFont="1" applyFill="1" applyBorder="1" applyAlignment="1">
      <alignment horizontal="left" vertical="center"/>
    </xf>
    <xf numFmtId="0" fontId="21" fillId="0" borderId="25" xfId="0" applyFont="1" applyFill="1" applyBorder="1" applyAlignment="1">
      <alignment horizontal="center" vertical="center"/>
    </xf>
    <xf numFmtId="0" fontId="24" fillId="0" borderId="26" xfId="0" applyFont="1" applyFill="1" applyBorder="1">
      <alignment vertical="center"/>
    </xf>
    <xf numFmtId="0" fontId="24" fillId="0" borderId="27" xfId="0" applyFont="1" applyFill="1" applyBorder="1">
      <alignment vertical="center"/>
    </xf>
    <xf numFmtId="0" fontId="24" fillId="0" borderId="28" xfId="0" applyFont="1" applyFill="1" applyBorder="1">
      <alignment vertical="center"/>
    </xf>
    <xf numFmtId="0" fontId="21" fillId="0" borderId="29" xfId="0" applyFont="1" applyFill="1" applyBorder="1">
      <alignment vertical="center"/>
    </xf>
    <xf numFmtId="0" fontId="21" fillId="0" borderId="30" xfId="0" applyFont="1" applyFill="1" applyBorder="1">
      <alignment vertical="center"/>
    </xf>
    <xf numFmtId="0" fontId="21" fillId="0" borderId="31" xfId="0" applyFont="1" applyBorder="1" applyAlignment="1">
      <alignment horizontal="center" vertical="center"/>
    </xf>
    <xf numFmtId="0" fontId="25" fillId="0" borderId="11" xfId="0" applyFont="1" applyFill="1" applyBorder="1" applyAlignment="1">
      <alignment horizontal="left"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1" xfId="0" applyFont="1" applyFill="1" applyBorder="1" applyAlignment="1">
      <alignment vertical="center"/>
    </xf>
    <xf numFmtId="0" fontId="21" fillId="0" borderId="42" xfId="0" applyFont="1" applyFill="1" applyBorder="1" applyAlignment="1">
      <alignment vertical="center"/>
    </xf>
    <xf numFmtId="0" fontId="21" fillId="0" borderId="42"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44" xfId="0" applyFont="1" applyFill="1" applyBorder="1" applyAlignment="1">
      <alignment horizontal="left" vertical="center"/>
    </xf>
    <xf numFmtId="0" fontId="21" fillId="0" borderId="0"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25" xfId="0" applyFont="1" applyFill="1" applyBorder="1" applyAlignment="1">
      <alignment horizontal="center" vertical="center" wrapText="1"/>
    </xf>
    <xf numFmtId="176" fontId="24" fillId="0" borderId="26" xfId="0" applyNumberFormat="1" applyFont="1" applyFill="1" applyBorder="1">
      <alignment vertical="center"/>
    </xf>
    <xf numFmtId="176" fontId="24" fillId="0" borderId="27" xfId="0" applyNumberFormat="1" applyFont="1" applyFill="1" applyBorder="1">
      <alignment vertical="center"/>
    </xf>
    <xf numFmtId="176" fontId="24" fillId="0" borderId="28" xfId="0" applyNumberFormat="1" applyFont="1" applyFill="1" applyBorder="1" applyAlignment="1">
      <alignment horizontal="center" vertical="center"/>
    </xf>
    <xf numFmtId="176" fontId="24" fillId="0" borderId="25" xfId="0" applyNumberFormat="1" applyFont="1" applyFill="1" applyBorder="1">
      <alignment vertical="center"/>
    </xf>
    <xf numFmtId="0" fontId="24" fillId="0" borderId="29" xfId="0" applyFont="1" applyFill="1" applyBorder="1" applyAlignment="1">
      <alignment horizontal="center" vertical="center"/>
    </xf>
    <xf numFmtId="0" fontId="21" fillId="0" borderId="30" xfId="0" applyFont="1" applyFill="1" applyBorder="1" applyAlignment="1">
      <alignment horizontal="center" vertical="center"/>
    </xf>
    <xf numFmtId="0" fontId="24" fillId="0" borderId="25" xfId="0" applyFont="1" applyFill="1" applyBorder="1" applyAlignment="1">
      <alignment horizontal="center" vertical="center"/>
    </xf>
    <xf numFmtId="177" fontId="24" fillId="0" borderId="31" xfId="0" applyNumberFormat="1" applyFont="1" applyBorder="1">
      <alignment vertical="center"/>
    </xf>
    <xf numFmtId="0" fontId="21" fillId="0" borderId="0" xfId="0" applyFont="1" applyFill="1" applyAlignment="1">
      <alignment horizontal="right" vertical="center"/>
    </xf>
    <xf numFmtId="0" fontId="21" fillId="0" borderId="49" xfId="0" applyFont="1" applyFill="1" applyBorder="1" applyAlignment="1">
      <alignment horizontal="center" vertical="center"/>
    </xf>
    <xf numFmtId="0" fontId="24" fillId="0" borderId="50" xfId="0" applyFont="1" applyFill="1" applyBorder="1" applyAlignment="1">
      <alignment vertical="center" shrinkToFit="1"/>
    </xf>
    <xf numFmtId="0" fontId="24" fillId="0" borderId="51" xfId="0" applyFont="1" applyFill="1" applyBorder="1" applyAlignment="1">
      <alignment vertical="center" shrinkToFit="1"/>
    </xf>
    <xf numFmtId="0" fontId="24" fillId="0" borderId="52" xfId="0" applyFont="1" applyFill="1" applyBorder="1" applyAlignment="1">
      <alignment vertical="center" shrinkToFit="1"/>
    </xf>
    <xf numFmtId="0" fontId="21" fillId="0" borderId="52" xfId="0" applyFont="1" applyFill="1" applyBorder="1" applyAlignment="1">
      <alignment vertical="center" shrinkToFit="1"/>
    </xf>
    <xf numFmtId="0" fontId="24" fillId="0" borderId="50" xfId="0" applyFont="1" applyFill="1" applyBorder="1" applyAlignment="1">
      <alignment vertical="center" wrapText="1"/>
    </xf>
    <xf numFmtId="0" fontId="24" fillId="0" borderId="51" xfId="0" applyFont="1" applyFill="1" applyBorder="1" applyAlignment="1">
      <alignment vertical="center" wrapText="1"/>
    </xf>
    <xf numFmtId="0" fontId="21" fillId="0" borderId="52" xfId="0" applyFont="1" applyFill="1" applyBorder="1">
      <alignment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21" fillId="0" borderId="53" xfId="0" applyFont="1" applyFill="1" applyBorder="1" applyAlignment="1">
      <alignment vertical="center"/>
    </xf>
    <xf numFmtId="0" fontId="21" fillId="0" borderId="47" xfId="0" applyFont="1" applyFill="1" applyBorder="1" applyAlignment="1">
      <alignment vertical="center"/>
    </xf>
    <xf numFmtId="0" fontId="21" fillId="0" borderId="54"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51" xfId="0" applyFont="1" applyFill="1" applyBorder="1">
      <alignment vertical="center"/>
    </xf>
    <xf numFmtId="0" fontId="21" fillId="0" borderId="51" xfId="0" applyFont="1" applyFill="1" applyBorder="1" applyAlignment="1">
      <alignment horizontal="left" vertical="center" wrapText="1"/>
    </xf>
    <xf numFmtId="0" fontId="21" fillId="0" borderId="52" xfId="0" applyFont="1" applyFill="1" applyBorder="1" applyAlignment="1">
      <alignment horizontal="left" vertical="center"/>
    </xf>
    <xf numFmtId="4" fontId="21" fillId="0" borderId="0" xfId="0" applyNumberFormat="1" applyFont="1">
      <alignment vertical="center"/>
    </xf>
    <xf numFmtId="0" fontId="22" fillId="24" borderId="0" xfId="0" applyFont="1" applyFill="1">
      <alignment vertical="center"/>
    </xf>
    <xf numFmtId="0" fontId="21" fillId="24" borderId="0" xfId="0" applyFont="1" applyFill="1">
      <alignment vertical="center"/>
    </xf>
    <xf numFmtId="0" fontId="21" fillId="24" borderId="55" xfId="0" applyFont="1" applyFill="1" applyBorder="1" applyAlignment="1">
      <alignment horizontal="center" vertical="center"/>
    </xf>
    <xf numFmtId="0" fontId="28" fillId="24" borderId="55" xfId="0" applyFont="1" applyFill="1" applyBorder="1" applyAlignment="1">
      <alignment horizontal="center" vertical="center" wrapText="1"/>
    </xf>
    <xf numFmtId="0" fontId="28" fillId="25" borderId="20" xfId="0" applyNumberFormat="1" applyFont="1" applyFill="1" applyBorder="1" applyAlignment="1" applyProtection="1">
      <alignment horizontal="left" vertical="top"/>
    </xf>
    <xf numFmtId="0" fontId="28" fillId="24" borderId="23" xfId="0" applyNumberFormat="1" applyFont="1" applyFill="1" applyBorder="1" applyAlignment="1" applyProtection="1">
      <alignment horizontal="left" vertical="top"/>
    </xf>
    <xf numFmtId="0" fontId="28" fillId="24" borderId="56" xfId="0" applyNumberFormat="1" applyFont="1" applyFill="1" applyBorder="1" applyAlignment="1" applyProtection="1">
      <alignment vertical="center"/>
    </xf>
    <xf numFmtId="0" fontId="28" fillId="24" borderId="24" xfId="0" applyNumberFormat="1" applyFont="1" applyFill="1" applyBorder="1" applyAlignment="1" applyProtection="1">
      <alignment horizontal="left" vertical="top"/>
    </xf>
    <xf numFmtId="0" fontId="28" fillId="25" borderId="21" xfId="0" applyNumberFormat="1" applyFont="1" applyFill="1" applyBorder="1" applyAlignment="1" applyProtection="1">
      <alignment horizontal="left" vertical="top"/>
    </xf>
    <xf numFmtId="0" fontId="28" fillId="24" borderId="22" xfId="0" applyNumberFormat="1" applyFont="1" applyFill="1" applyBorder="1" applyAlignment="1" applyProtection="1">
      <alignment horizontal="left" vertical="top"/>
    </xf>
    <xf numFmtId="0" fontId="28" fillId="25" borderId="57" xfId="0" applyNumberFormat="1" applyFont="1" applyFill="1" applyBorder="1" applyAlignment="1" applyProtection="1">
      <alignment horizontal="left" vertical="top"/>
    </xf>
    <xf numFmtId="0" fontId="28" fillId="25" borderId="15" xfId="0" applyNumberFormat="1" applyFont="1" applyFill="1" applyBorder="1" applyAlignment="1" applyProtection="1">
      <alignment horizontal="center" vertical="center"/>
    </xf>
    <xf numFmtId="0" fontId="28" fillId="24" borderId="59" xfId="0" applyNumberFormat="1" applyFont="1" applyFill="1" applyBorder="1" applyAlignment="1" applyProtection="1">
      <alignment vertical="center"/>
    </xf>
    <xf numFmtId="0" fontId="28" fillId="24" borderId="0" xfId="0" applyNumberFormat="1" applyFont="1" applyFill="1" applyBorder="1" applyAlignment="1" applyProtection="1">
      <alignment vertical="top" wrapText="1"/>
    </xf>
    <xf numFmtId="0" fontId="28" fillId="24" borderId="59" xfId="0" applyNumberFormat="1" applyFont="1" applyFill="1" applyBorder="1" applyAlignment="1" applyProtection="1">
      <alignment horizontal="left" vertical="center"/>
    </xf>
    <xf numFmtId="0" fontId="28" fillId="24" borderId="60" xfId="0" applyNumberFormat="1" applyFont="1" applyFill="1" applyBorder="1" applyAlignment="1" applyProtection="1">
      <alignment horizontal="left" vertical="center"/>
    </xf>
    <xf numFmtId="0" fontId="28" fillId="25" borderId="61" xfId="0" applyNumberFormat="1" applyFont="1" applyFill="1" applyBorder="1" applyAlignment="1" applyProtection="1">
      <alignment horizontal="center" vertical="center"/>
    </xf>
    <xf numFmtId="0" fontId="28" fillId="24" borderId="40" xfId="0" applyNumberFormat="1" applyFont="1" applyFill="1" applyBorder="1" applyAlignment="1" applyProtection="1">
      <alignment horizontal="left" vertical="center"/>
    </xf>
    <xf numFmtId="0" fontId="28" fillId="25" borderId="62" xfId="0" applyNumberFormat="1" applyFont="1" applyFill="1" applyBorder="1" applyAlignment="1" applyProtection="1">
      <alignment horizontal="center" vertical="center"/>
    </xf>
    <xf numFmtId="0" fontId="28" fillId="25" borderId="62" xfId="0" applyNumberFormat="1" applyFont="1" applyFill="1" applyBorder="1" applyAlignment="1" applyProtection="1">
      <alignment horizontal="left" vertical="center"/>
    </xf>
    <xf numFmtId="0" fontId="28" fillId="24" borderId="40" xfId="0" applyNumberFormat="1" applyFont="1" applyFill="1" applyBorder="1" applyAlignment="1" applyProtection="1">
      <alignment vertical="center"/>
    </xf>
    <xf numFmtId="0" fontId="21" fillId="0" borderId="26" xfId="0" applyFont="1" applyBorder="1" applyAlignment="1">
      <alignment vertical="top" shrinkToFit="1"/>
    </xf>
    <xf numFmtId="0" fontId="21" fillId="0" borderId="27" xfId="0" applyFont="1" applyBorder="1" applyAlignment="1">
      <alignment vertical="top" shrinkToFit="1"/>
    </xf>
    <xf numFmtId="0" fontId="24" fillId="0" borderId="27" xfId="0" applyFont="1" applyBorder="1" applyAlignment="1">
      <alignment vertical="top" shrinkToFit="1"/>
    </xf>
    <xf numFmtId="0" fontId="21" fillId="0" borderId="27" xfId="0" applyFont="1" applyBorder="1" applyAlignment="1">
      <alignment vertical="center" shrinkToFit="1"/>
    </xf>
    <xf numFmtId="0" fontId="21" fillId="0" borderId="30" xfId="0" applyFont="1" applyFill="1" applyBorder="1" applyAlignment="1">
      <alignment vertical="center" shrinkToFit="1"/>
    </xf>
    <xf numFmtId="0" fontId="21" fillId="0" borderId="26" xfId="0" applyFont="1" applyBorder="1" applyAlignment="1">
      <alignment vertical="center" shrinkToFit="1"/>
    </xf>
    <xf numFmtId="0" fontId="24" fillId="0" borderId="27" xfId="0" applyFont="1" applyBorder="1" applyAlignment="1">
      <alignment vertical="center" shrinkToFit="1"/>
    </xf>
    <xf numFmtId="0" fontId="21" fillId="0" borderId="28" xfId="0" applyFont="1" applyBorder="1" applyAlignment="1">
      <alignment vertical="center" shrinkToFit="1"/>
    </xf>
    <xf numFmtId="0" fontId="21" fillId="0" borderId="63" xfId="0" applyFont="1" applyBorder="1" applyAlignment="1">
      <alignment vertical="center" shrinkToFit="1"/>
    </xf>
    <xf numFmtId="0" fontId="24" fillId="0" borderId="64" xfId="0" applyFont="1" applyBorder="1" applyAlignment="1">
      <alignment vertical="center" shrinkToFit="1"/>
    </xf>
    <xf numFmtId="0" fontId="21" fillId="0" borderId="29" xfId="0" applyFont="1" applyFill="1" applyBorder="1" applyAlignment="1">
      <alignment vertical="center" shrinkToFit="1"/>
    </xf>
    <xf numFmtId="0" fontId="21" fillId="0" borderId="64" xfId="0" applyFont="1" applyBorder="1" applyAlignment="1">
      <alignment vertical="center" shrinkToFit="1"/>
    </xf>
    <xf numFmtId="0" fontId="24" fillId="0" borderId="28" xfId="0" applyFont="1" applyBorder="1" applyAlignment="1">
      <alignment vertical="center" shrinkToFit="1"/>
    </xf>
    <xf numFmtId="0" fontId="21" fillId="24" borderId="25" xfId="0" applyFont="1" applyFill="1" applyBorder="1" applyAlignment="1">
      <alignment vertical="center" shrinkToFit="1"/>
    </xf>
    <xf numFmtId="0" fontId="28" fillId="24" borderId="0" xfId="0" applyFont="1" applyFill="1">
      <alignment vertical="center"/>
    </xf>
    <xf numFmtId="0" fontId="21" fillId="24" borderId="0" xfId="0" applyFont="1" applyFill="1" applyBorder="1" applyAlignment="1">
      <alignment horizontal="right" vertical="center"/>
    </xf>
    <xf numFmtId="0" fontId="21" fillId="24" borderId="25"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65" xfId="0" applyFont="1" applyFill="1" applyBorder="1" applyAlignment="1">
      <alignment horizontal="center" vertical="center"/>
    </xf>
    <xf numFmtId="0" fontId="28" fillId="0" borderId="20" xfId="0" applyFont="1" applyFill="1" applyBorder="1">
      <alignment vertical="center"/>
    </xf>
    <xf numFmtId="0" fontId="28" fillId="0" borderId="65" xfId="0" applyFont="1" applyFill="1" applyBorder="1">
      <alignment vertical="center"/>
    </xf>
    <xf numFmtId="0" fontId="28" fillId="0" borderId="56" xfId="0" applyFont="1" applyFill="1" applyBorder="1">
      <alignment vertical="center"/>
    </xf>
    <xf numFmtId="49" fontId="28" fillId="0" borderId="15" xfId="0" applyNumberFormat="1" applyFont="1" applyFill="1" applyBorder="1" applyAlignment="1">
      <alignment horizontal="right" vertical="center"/>
    </xf>
    <xf numFmtId="0" fontId="28" fillId="0" borderId="0" xfId="0" applyFont="1" applyFill="1" applyBorder="1" applyAlignment="1">
      <alignment horizontal="right" vertical="center"/>
    </xf>
    <xf numFmtId="49" fontId="28" fillId="0" borderId="0" xfId="0" applyNumberFormat="1" applyFont="1" applyFill="1" applyBorder="1" applyAlignment="1">
      <alignment horizontal="right" vertical="center"/>
    </xf>
    <xf numFmtId="49" fontId="28" fillId="0" borderId="11" xfId="0" applyNumberFormat="1" applyFont="1" applyFill="1" applyBorder="1" applyAlignment="1">
      <alignment horizontal="right" vertical="center"/>
    </xf>
    <xf numFmtId="49" fontId="28" fillId="0" borderId="66" xfId="0" applyNumberFormat="1" applyFont="1" applyFill="1" applyBorder="1" applyAlignment="1">
      <alignment horizontal="right" vertical="center"/>
    </xf>
    <xf numFmtId="0" fontId="28" fillId="0" borderId="67" xfId="0" applyFont="1" applyFill="1" applyBorder="1" applyAlignment="1">
      <alignment horizontal="left" vertical="center"/>
    </xf>
    <xf numFmtId="0" fontId="28" fillId="0" borderId="10" xfId="0" applyFont="1" applyFill="1" applyBorder="1" applyAlignment="1">
      <alignment horizontal="left" vertical="center" wrapText="1"/>
    </xf>
    <xf numFmtId="0" fontId="28" fillId="0" borderId="67" xfId="0" applyFont="1" applyFill="1" applyBorder="1">
      <alignment vertical="center"/>
    </xf>
    <xf numFmtId="0" fontId="28" fillId="0" borderId="10" xfId="0" applyFont="1" applyFill="1" applyBorder="1" applyAlignment="1">
      <alignment vertical="top" wrapText="1"/>
    </xf>
    <xf numFmtId="0" fontId="28" fillId="0" borderId="10" xfId="0" applyFont="1" applyFill="1" applyBorder="1" applyAlignment="1">
      <alignment vertical="center" wrapText="1"/>
    </xf>
    <xf numFmtId="0" fontId="28" fillId="0" borderId="68" xfId="0" applyFont="1" applyFill="1" applyBorder="1" applyAlignment="1">
      <alignment vertical="center" wrapText="1"/>
    </xf>
    <xf numFmtId="0" fontId="28" fillId="0" borderId="69" xfId="0" applyFont="1" applyFill="1" applyBorder="1">
      <alignment vertical="center"/>
    </xf>
    <xf numFmtId="0" fontId="28" fillId="0" borderId="50" xfId="0" applyFont="1" applyFill="1" applyBorder="1">
      <alignment vertical="center"/>
    </xf>
    <xf numFmtId="0" fontId="28" fillId="0" borderId="70" xfId="0" applyFont="1" applyFill="1" applyBorder="1">
      <alignment vertical="center"/>
    </xf>
    <xf numFmtId="0" fontId="28" fillId="0" borderId="70" xfId="0" applyFont="1" applyFill="1" applyBorder="1" applyAlignment="1">
      <alignment vertical="center" wrapText="1"/>
    </xf>
    <xf numFmtId="0" fontId="28" fillId="0" borderId="71" xfId="0" applyFont="1" applyFill="1" applyBorder="1" applyAlignment="1">
      <alignment vertical="center" wrapText="1"/>
    </xf>
    <xf numFmtId="0" fontId="28" fillId="0" borderId="68" xfId="0" applyFont="1" applyFill="1" applyBorder="1">
      <alignment vertical="center"/>
    </xf>
    <xf numFmtId="0" fontId="28" fillId="24" borderId="30" xfId="0" applyFont="1" applyFill="1" applyBorder="1" applyAlignment="1">
      <alignment vertical="center" wrapText="1"/>
    </xf>
    <xf numFmtId="0" fontId="21" fillId="0" borderId="0" xfId="35" applyFont="1"/>
    <xf numFmtId="0" fontId="21" fillId="0" borderId="0" xfId="35" applyFont="1" applyAlignment="1">
      <alignment vertical="center"/>
    </xf>
    <xf numFmtId="0" fontId="25" fillId="0" borderId="0" xfId="35" applyFont="1" applyAlignment="1">
      <alignment vertical="center"/>
    </xf>
    <xf numFmtId="0" fontId="25" fillId="0" borderId="0" xfId="35" applyFont="1" applyAlignment="1">
      <alignment horizontal="center" vertical="center"/>
    </xf>
    <xf numFmtId="3" fontId="25" fillId="0" borderId="0" xfId="35" applyNumberFormat="1" applyFont="1"/>
    <xf numFmtId="0" fontId="25" fillId="0" borderId="0" xfId="35" applyFont="1"/>
    <xf numFmtId="0" fontId="21" fillId="0" borderId="0" xfId="35" applyFont="1" applyFill="1" applyBorder="1"/>
    <xf numFmtId="0" fontId="21" fillId="0" borderId="0" xfId="0" applyFont="1" applyAlignment="1"/>
    <xf numFmtId="0" fontId="29" fillId="0" borderId="74" xfId="35" applyFont="1" applyBorder="1" applyAlignment="1">
      <alignment horizontal="left" vertical="center"/>
    </xf>
    <xf numFmtId="0" fontId="21" fillId="27" borderId="76" xfId="35" applyFont="1" applyFill="1" applyBorder="1" applyAlignment="1">
      <alignment vertical="center"/>
    </xf>
    <xf numFmtId="0" fontId="21" fillId="27" borderId="80" xfId="35" applyFont="1" applyFill="1" applyBorder="1" applyAlignment="1">
      <alignment vertical="center"/>
    </xf>
    <xf numFmtId="0" fontId="21" fillId="27" borderId="81" xfId="35" applyFont="1" applyFill="1" applyBorder="1" applyAlignment="1">
      <alignment vertical="center"/>
    </xf>
    <xf numFmtId="0" fontId="25" fillId="0" borderId="0" xfId="35" applyFont="1" applyBorder="1" applyAlignment="1">
      <alignment vertical="center"/>
    </xf>
    <xf numFmtId="0" fontId="30" fillId="0" borderId="75" xfId="35" applyFont="1" applyBorder="1" applyAlignment="1">
      <alignment horizontal="left" vertical="center"/>
    </xf>
    <xf numFmtId="0" fontId="28" fillId="28" borderId="80" xfId="35" applyFont="1" applyFill="1" applyBorder="1" applyAlignment="1">
      <alignment vertical="center"/>
    </xf>
    <xf numFmtId="0" fontId="28" fillId="28" borderId="78" xfId="35" applyFont="1" applyFill="1" applyBorder="1"/>
    <xf numFmtId="0" fontId="21" fillId="28" borderId="80" xfId="35" applyFont="1" applyFill="1" applyBorder="1" applyAlignment="1">
      <alignment horizontal="left" vertical="center"/>
    </xf>
    <xf numFmtId="0" fontId="21" fillId="28" borderId="79" xfId="35" applyFont="1" applyFill="1" applyBorder="1"/>
    <xf numFmtId="0" fontId="30" fillId="24" borderId="75" xfId="0" applyFont="1" applyFill="1" applyBorder="1" applyAlignment="1">
      <alignment horizontal="left" vertical="center"/>
    </xf>
    <xf numFmtId="0" fontId="32" fillId="0" borderId="74" xfId="35" applyFont="1" applyBorder="1" applyAlignment="1">
      <alignment horizontal="left" vertical="center"/>
    </xf>
    <xf numFmtId="0" fontId="25" fillId="0" borderId="83" xfId="35" applyFont="1" applyFill="1" applyBorder="1" applyAlignment="1">
      <alignment horizontal="center" vertical="center"/>
    </xf>
    <xf numFmtId="0" fontId="21" fillId="27" borderId="84" xfId="35" applyFont="1" applyFill="1" applyBorder="1" applyAlignment="1">
      <alignment vertical="center"/>
    </xf>
    <xf numFmtId="0" fontId="21" fillId="27" borderId="0" xfId="35" applyFont="1" applyFill="1" applyBorder="1" applyAlignment="1">
      <alignment vertical="center"/>
    </xf>
    <xf numFmtId="0" fontId="21" fillId="27" borderId="85" xfId="35" applyFont="1" applyFill="1" applyBorder="1" applyAlignment="1">
      <alignment vertical="center"/>
    </xf>
    <xf numFmtId="0" fontId="21" fillId="0" borderId="0" xfId="35" applyFont="1" applyBorder="1" applyAlignment="1">
      <alignment vertical="center"/>
    </xf>
    <xf numFmtId="0" fontId="30" fillId="0" borderId="83" xfId="35" applyFont="1" applyBorder="1" applyAlignment="1">
      <alignment horizontal="left"/>
    </xf>
    <xf numFmtId="0" fontId="28" fillId="28" borderId="0" xfId="35" applyFont="1" applyFill="1" applyBorder="1" applyAlignment="1">
      <alignment vertical="center"/>
    </xf>
    <xf numFmtId="0" fontId="28" fillId="28" borderId="11" xfId="35" applyFont="1" applyFill="1" applyBorder="1" applyAlignment="1">
      <alignment vertical="center"/>
    </xf>
    <xf numFmtId="0" fontId="21" fillId="28" borderId="0" xfId="35" applyFont="1" applyFill="1" applyBorder="1" applyAlignment="1">
      <alignment horizontal="left" vertical="center"/>
    </xf>
    <xf numFmtId="0" fontId="21" fillId="28" borderId="74" xfId="35" applyFont="1" applyFill="1" applyBorder="1" applyAlignment="1">
      <alignment vertical="center"/>
    </xf>
    <xf numFmtId="0" fontId="30" fillId="24" borderId="83" xfId="0" applyFont="1" applyFill="1" applyBorder="1" applyAlignment="1">
      <alignment horizontal="left"/>
    </xf>
    <xf numFmtId="0" fontId="28" fillId="28" borderId="11" xfId="35" applyFont="1" applyFill="1" applyBorder="1"/>
    <xf numFmtId="0" fontId="21" fillId="28" borderId="74" xfId="35" applyFont="1" applyFill="1" applyBorder="1"/>
    <xf numFmtId="0" fontId="25" fillId="0" borderId="90" xfId="35" applyFont="1" applyFill="1" applyBorder="1" applyAlignment="1">
      <alignment horizontal="center" vertical="center"/>
    </xf>
    <xf numFmtId="0" fontId="25" fillId="27" borderId="84" xfId="35" applyFont="1" applyFill="1" applyBorder="1" applyAlignment="1">
      <alignment vertical="center"/>
    </xf>
    <xf numFmtId="0" fontId="25" fillId="27" borderId="0" xfId="35" applyFont="1" applyFill="1" applyBorder="1" applyAlignment="1">
      <alignment vertical="center"/>
    </xf>
    <xf numFmtId="0" fontId="25" fillId="0" borderId="0" xfId="35" applyFont="1" applyBorder="1" applyAlignment="1">
      <alignment horizontal="left" vertical="center" wrapText="1"/>
    </xf>
    <xf numFmtId="0" fontId="33" fillId="0" borderId="83" xfId="35" applyFont="1" applyBorder="1" applyAlignment="1">
      <alignment vertical="center"/>
    </xf>
    <xf numFmtId="0" fontId="25" fillId="27" borderId="85" xfId="35" applyFont="1" applyFill="1" applyBorder="1" applyAlignment="1">
      <alignment vertical="center"/>
    </xf>
    <xf numFmtId="0" fontId="25" fillId="0" borderId="20" xfId="35" applyFont="1" applyBorder="1" applyAlignment="1">
      <alignment horizontal="left" vertical="center" shrinkToFit="1"/>
    </xf>
    <xf numFmtId="0" fontId="25" fillId="0" borderId="65" xfId="35" applyFont="1" applyBorder="1" applyAlignment="1">
      <alignment horizontal="left" vertical="center" shrinkToFit="1"/>
    </xf>
    <xf numFmtId="0" fontId="25" fillId="0" borderId="93" xfId="35" applyFont="1" applyBorder="1" applyAlignment="1">
      <alignment vertical="center" shrinkToFit="1"/>
    </xf>
    <xf numFmtId="0" fontId="25" fillId="24" borderId="90" xfId="0" applyFont="1" applyFill="1" applyBorder="1" applyAlignment="1">
      <alignment vertical="center" wrapText="1"/>
    </xf>
    <xf numFmtId="0" fontId="25" fillId="0" borderId="95" xfId="35" applyFont="1" applyFill="1" applyBorder="1" applyAlignment="1">
      <alignment horizontal="center" vertical="center" wrapText="1"/>
    </xf>
    <xf numFmtId="0" fontId="25" fillId="0" borderId="83" xfId="35" applyFont="1" applyBorder="1" applyAlignment="1">
      <alignment horizontal="left" vertical="center"/>
    </xf>
    <xf numFmtId="0" fontId="25" fillId="24" borderId="90" xfId="0" applyFont="1" applyFill="1" applyBorder="1">
      <alignment vertical="center"/>
    </xf>
    <xf numFmtId="0" fontId="32" fillId="0" borderId="74" xfId="35" applyFont="1" applyBorder="1" applyAlignment="1">
      <alignment horizontal="center" vertical="center"/>
    </xf>
    <xf numFmtId="0" fontId="25" fillId="27" borderId="84" xfId="35" applyFont="1" applyFill="1" applyBorder="1" applyAlignment="1">
      <alignment horizontal="center" vertical="center"/>
    </xf>
    <xf numFmtId="0" fontId="25" fillId="27" borderId="85" xfId="35" applyFont="1" applyFill="1" applyBorder="1" applyAlignment="1">
      <alignment horizontal="center" vertical="center"/>
    </xf>
    <xf numFmtId="0" fontId="25" fillId="27" borderId="0" xfId="35" applyFont="1" applyFill="1" applyBorder="1" applyAlignment="1">
      <alignment horizontal="center" vertical="center"/>
    </xf>
    <xf numFmtId="0" fontId="25" fillId="0" borderId="0" xfId="35" applyFont="1" applyFill="1" applyBorder="1" applyAlignment="1">
      <alignment horizontal="center" vertical="center"/>
    </xf>
    <xf numFmtId="0" fontId="25" fillId="0" borderId="99" xfId="35" applyFont="1" applyFill="1" applyBorder="1" applyAlignment="1">
      <alignment horizontal="center" vertical="center" wrapText="1"/>
    </xf>
    <xf numFmtId="0" fontId="25" fillId="0" borderId="100" xfId="35" applyFont="1" applyFill="1" applyBorder="1" applyAlignment="1">
      <alignment horizontal="center" vertical="center"/>
    </xf>
    <xf numFmtId="0" fontId="25" fillId="27" borderId="101" xfId="35" applyFont="1" applyFill="1" applyBorder="1" applyAlignment="1">
      <alignment vertical="center"/>
    </xf>
    <xf numFmtId="0" fontId="25" fillId="27" borderId="107" xfId="35" applyFont="1" applyFill="1" applyBorder="1" applyAlignment="1">
      <alignment vertical="center" shrinkToFit="1"/>
    </xf>
    <xf numFmtId="0" fontId="25" fillId="27" borderId="101" xfId="35" applyFont="1" applyFill="1" applyBorder="1" applyAlignment="1">
      <alignment vertical="center" shrinkToFit="1"/>
    </xf>
    <xf numFmtId="0" fontId="25" fillId="27" borderId="108" xfId="35" applyFont="1" applyFill="1" applyBorder="1" applyAlignment="1">
      <alignment vertical="center" shrinkToFit="1"/>
    </xf>
    <xf numFmtId="0" fontId="34" fillId="27" borderId="101" xfId="35" applyFont="1" applyFill="1" applyBorder="1" applyAlignment="1">
      <alignment vertical="center" shrinkToFit="1"/>
    </xf>
    <xf numFmtId="0" fontId="25" fillId="0" borderId="108" xfId="35" applyFont="1" applyBorder="1" applyAlignment="1">
      <alignment vertical="center" shrinkToFit="1"/>
    </xf>
    <xf numFmtId="0" fontId="25" fillId="0" borderId="100" xfId="35" applyFont="1" applyBorder="1" applyAlignment="1">
      <alignment vertical="center" shrinkToFit="1"/>
    </xf>
    <xf numFmtId="0" fontId="25" fillId="0" borderId="100" xfId="35" applyFont="1" applyBorder="1" applyAlignment="1">
      <alignment horizontal="left" vertical="center"/>
    </xf>
    <xf numFmtId="0" fontId="34" fillId="0" borderId="108" xfId="35" applyFont="1" applyBorder="1" applyAlignment="1">
      <alignment vertical="center"/>
    </xf>
    <xf numFmtId="0" fontId="34" fillId="0" borderId="111" xfId="35" applyFont="1" applyBorder="1" applyAlignment="1">
      <alignment vertical="center"/>
    </xf>
    <xf numFmtId="0" fontId="25" fillId="24" borderId="100" xfId="0" applyFont="1" applyFill="1" applyBorder="1" applyAlignment="1">
      <alignment horizontal="left" vertical="center"/>
    </xf>
    <xf numFmtId="0" fontId="25" fillId="24" borderId="101" xfId="0" applyFont="1" applyFill="1" applyBorder="1">
      <alignment vertical="center"/>
    </xf>
    <xf numFmtId="0" fontId="25" fillId="24" borderId="111" xfId="0" applyFont="1" applyFill="1" applyBorder="1">
      <alignment vertical="center"/>
    </xf>
    <xf numFmtId="3" fontId="25" fillId="0" borderId="0" xfId="35" applyNumberFormat="1" applyFont="1" applyFill="1" applyBorder="1" applyAlignment="1">
      <alignment horizontal="center" vertical="center"/>
    </xf>
    <xf numFmtId="3" fontId="25" fillId="0" borderId="0" xfId="35" applyNumberFormat="1" applyFont="1" applyFill="1" applyBorder="1" applyAlignment="1">
      <alignment vertical="center"/>
    </xf>
    <xf numFmtId="3" fontId="25" fillId="0" borderId="0" xfId="35" applyNumberFormat="1" applyFont="1" applyBorder="1"/>
    <xf numFmtId="3" fontId="25" fillId="0" borderId="0" xfId="35" applyNumberFormat="1" applyFont="1" applyFill="1" applyBorder="1" applyAlignment="1">
      <alignment horizontal="right" vertical="center"/>
    </xf>
    <xf numFmtId="3" fontId="25" fillId="0" borderId="0" xfId="0" applyNumberFormat="1" applyFont="1" applyAlignment="1"/>
    <xf numFmtId="3" fontId="35" fillId="0" borderId="0" xfId="35" applyNumberFormat="1" applyFont="1" applyFill="1" applyBorder="1" applyAlignment="1">
      <alignment vertical="center"/>
    </xf>
    <xf numFmtId="0" fontId="25" fillId="0" borderId="0" xfId="0" applyFont="1" applyAlignment="1"/>
    <xf numFmtId="0" fontId="37" fillId="0" borderId="0" xfId="34" applyNumberFormat="1" applyFont="1" applyAlignment="1" applyProtection="1">
      <alignment vertical="center"/>
    </xf>
    <xf numFmtId="0" fontId="38" fillId="0" borderId="0" xfId="34" applyNumberFormat="1" applyFont="1" applyAlignment="1" applyProtection="1">
      <alignment vertical="top" wrapText="1"/>
    </xf>
    <xf numFmtId="0" fontId="39" fillId="0" borderId="0" xfId="34" applyNumberFormat="1" applyFont="1" applyAlignment="1" applyProtection="1">
      <alignment vertical="center"/>
    </xf>
    <xf numFmtId="0" fontId="40" fillId="0" borderId="0" xfId="34" applyNumberFormat="1" applyFont="1" applyAlignment="1" applyProtection="1">
      <alignment horizontal="center" vertical="center"/>
    </xf>
    <xf numFmtId="38" fontId="40" fillId="0" borderId="0" xfId="33" applyFont="1" applyAlignment="1" applyProtection="1">
      <alignment vertical="center"/>
    </xf>
    <xf numFmtId="40" fontId="40" fillId="0" borderId="0" xfId="33" applyNumberFormat="1" applyFont="1" applyAlignment="1" applyProtection="1">
      <alignment vertical="center"/>
    </xf>
    <xf numFmtId="38" fontId="41" fillId="0" borderId="0" xfId="33" applyFont="1" applyAlignment="1" applyProtection="1">
      <alignment vertical="center"/>
    </xf>
    <xf numFmtId="0" fontId="42" fillId="0" borderId="0" xfId="34" applyFont="1" applyFill="1" applyAlignment="1">
      <alignment vertical="center"/>
    </xf>
    <xf numFmtId="0" fontId="38" fillId="0" borderId="0" xfId="34" applyFont="1" applyAlignment="1">
      <alignment vertical="center"/>
    </xf>
    <xf numFmtId="0" fontId="38" fillId="0" borderId="0" xfId="34" applyFont="1" applyAlignment="1">
      <alignment vertical="center" shrinkToFit="1"/>
    </xf>
    <xf numFmtId="38" fontId="38" fillId="0" borderId="0" xfId="33" applyFont="1" applyAlignment="1">
      <alignment vertical="center" shrinkToFit="1"/>
    </xf>
    <xf numFmtId="0" fontId="43" fillId="0" borderId="0" xfId="34" applyFont="1" applyAlignment="1">
      <alignment vertical="center"/>
    </xf>
    <xf numFmtId="0" fontId="37" fillId="0" borderId="0" xfId="34" applyFont="1" applyAlignment="1">
      <alignment vertical="center"/>
    </xf>
    <xf numFmtId="0" fontId="28" fillId="0" borderId="0" xfId="34" applyFont="1" applyBorder="1" applyAlignment="1">
      <alignment vertical="center"/>
    </xf>
    <xf numFmtId="0" fontId="37" fillId="0" borderId="0" xfId="0" applyFont="1">
      <alignment vertical="center"/>
    </xf>
    <xf numFmtId="0" fontId="37" fillId="0" borderId="0" xfId="34" applyFont="1" applyBorder="1" applyAlignment="1">
      <alignment horizontal="right" vertical="center"/>
    </xf>
    <xf numFmtId="38" fontId="37" fillId="0" borderId="0" xfId="33" applyFont="1" applyBorder="1" applyAlignment="1">
      <alignment horizontal="right" vertical="center"/>
    </xf>
    <xf numFmtId="38" fontId="37" fillId="0" borderId="0" xfId="33" applyFont="1" applyBorder="1" applyAlignment="1">
      <alignment vertical="center"/>
    </xf>
    <xf numFmtId="38" fontId="38" fillId="0" borderId="0" xfId="33" applyFont="1" applyBorder="1" applyAlignment="1">
      <alignment vertical="center" shrinkToFit="1"/>
    </xf>
    <xf numFmtId="0" fontId="44" fillId="0" borderId="0" xfId="34" applyFont="1" applyFill="1" applyBorder="1" applyAlignment="1">
      <alignment vertical="center"/>
    </xf>
    <xf numFmtId="0" fontId="45" fillId="0" borderId="0" xfId="34" applyFont="1" applyFill="1" applyBorder="1" applyAlignment="1">
      <alignment vertical="center"/>
    </xf>
    <xf numFmtId="0" fontId="28" fillId="27" borderId="26" xfId="34" applyNumberFormat="1" applyFont="1" applyFill="1" applyBorder="1" applyAlignment="1" applyProtection="1">
      <alignment horizontal="center" vertical="center"/>
    </xf>
    <xf numFmtId="0" fontId="28" fillId="27" borderId="30" xfId="34" applyNumberFormat="1" applyFont="1" applyFill="1" applyBorder="1" applyAlignment="1" applyProtection="1">
      <alignment horizontal="center" vertical="center"/>
    </xf>
    <xf numFmtId="0" fontId="28" fillId="27" borderId="30" xfId="34" applyNumberFormat="1" applyFont="1" applyFill="1" applyBorder="1" applyAlignment="1" applyProtection="1">
      <alignment vertical="center"/>
    </xf>
    <xf numFmtId="0" fontId="28" fillId="27" borderId="31" xfId="34" applyNumberFormat="1" applyFont="1" applyFill="1" applyBorder="1" applyAlignment="1" applyProtection="1">
      <alignment vertical="center"/>
    </xf>
    <xf numFmtId="0" fontId="28" fillId="27" borderId="26" xfId="34" applyFont="1" applyFill="1" applyBorder="1" applyAlignment="1">
      <alignment horizontal="center" vertical="center"/>
    </xf>
    <xf numFmtId="0" fontId="28" fillId="27" borderId="30" xfId="34" applyFont="1" applyFill="1" applyBorder="1" applyAlignment="1">
      <alignment horizontal="center" vertical="center"/>
    </xf>
    <xf numFmtId="0" fontId="28" fillId="27" borderId="31" xfId="34" applyFont="1" applyFill="1" applyBorder="1" applyAlignment="1">
      <alignment horizontal="center" vertical="center"/>
    </xf>
    <xf numFmtId="0" fontId="28" fillId="27" borderId="55" xfId="34" applyFont="1" applyFill="1" applyBorder="1" applyAlignment="1">
      <alignment horizontal="center" vertical="center"/>
    </xf>
    <xf numFmtId="0" fontId="28" fillId="27" borderId="20" xfId="34" applyFont="1" applyFill="1" applyBorder="1" applyAlignment="1">
      <alignment horizontal="center" vertical="center"/>
    </xf>
    <xf numFmtId="0" fontId="28" fillId="26" borderId="115" xfId="34" applyFont="1" applyFill="1" applyBorder="1" applyAlignment="1">
      <alignment horizontal="left" vertical="center"/>
    </xf>
    <xf numFmtId="0" fontId="28" fillId="26" borderId="116" xfId="34" applyFont="1" applyFill="1" applyBorder="1" applyAlignment="1">
      <alignment horizontal="left" vertical="center"/>
    </xf>
    <xf numFmtId="0" fontId="37" fillId="0" borderId="0" xfId="34" applyNumberFormat="1" applyFont="1" applyBorder="1" applyAlignment="1" applyProtection="1">
      <alignment horizontal="right" vertical="center"/>
    </xf>
    <xf numFmtId="38" fontId="37" fillId="0" borderId="0" xfId="33" applyFont="1" applyBorder="1" applyAlignment="1" applyProtection="1">
      <alignment horizontal="right" vertical="center"/>
    </xf>
    <xf numFmtId="38" fontId="37" fillId="0" borderId="0" xfId="33" applyFont="1" applyBorder="1" applyAlignment="1" applyProtection="1">
      <alignment vertical="center"/>
    </xf>
    <xf numFmtId="0" fontId="37" fillId="0" borderId="0" xfId="34" applyNumberFormat="1" applyFont="1" applyBorder="1" applyAlignment="1" applyProtection="1">
      <alignment vertical="center"/>
    </xf>
    <xf numFmtId="0" fontId="28" fillId="27" borderId="55" xfId="34" applyNumberFormat="1" applyFont="1" applyFill="1" applyBorder="1" applyAlignment="1" applyProtection="1">
      <alignment horizontal="left" vertical="top"/>
    </xf>
    <xf numFmtId="0" fontId="28" fillId="27" borderId="65" xfId="34" applyNumberFormat="1" applyFont="1" applyFill="1" applyBorder="1" applyAlignment="1" applyProtection="1">
      <alignment horizontal="justify" vertical="top" wrapText="1"/>
    </xf>
    <xf numFmtId="0" fontId="28" fillId="27" borderId="36" xfId="34" applyNumberFormat="1" applyFont="1" applyFill="1" applyBorder="1" applyAlignment="1" applyProtection="1">
      <alignment horizontal="left" vertical="top"/>
    </xf>
    <xf numFmtId="0" fontId="28" fillId="27" borderId="11" xfId="34" applyNumberFormat="1" applyFont="1" applyFill="1" applyBorder="1" applyAlignment="1" applyProtection="1">
      <alignment horizontal="center" vertical="top"/>
    </xf>
    <xf numFmtId="0" fontId="28" fillId="27" borderId="117" xfId="34" applyNumberFormat="1" applyFont="1" applyFill="1" applyBorder="1" applyAlignment="1" applyProtection="1">
      <alignment horizontal="center" vertical="top"/>
    </xf>
    <xf numFmtId="0" fontId="28" fillId="26" borderId="118" xfId="34" applyFont="1" applyFill="1" applyBorder="1" applyAlignment="1">
      <alignment horizontal="left" vertical="center"/>
    </xf>
    <xf numFmtId="0" fontId="28" fillId="26" borderId="15" xfId="34" applyFont="1" applyFill="1" applyBorder="1" applyAlignment="1">
      <alignment horizontal="left" vertical="center"/>
    </xf>
    <xf numFmtId="0" fontId="28" fillId="26" borderId="119" xfId="34" applyFont="1" applyFill="1" applyBorder="1" applyAlignment="1">
      <alignment horizontal="left" vertical="center"/>
    </xf>
    <xf numFmtId="0" fontId="28" fillId="26" borderId="11" xfId="34" applyFont="1" applyFill="1" applyBorder="1" applyAlignment="1">
      <alignment horizontal="left" vertical="center"/>
    </xf>
    <xf numFmtId="0" fontId="28" fillId="26" borderId="118" xfId="34" applyFont="1" applyFill="1" applyBorder="1" applyAlignment="1">
      <alignment horizontal="left" vertical="center" wrapText="1"/>
    </xf>
    <xf numFmtId="0" fontId="28" fillId="26" borderId="120" xfId="34" applyFont="1" applyFill="1" applyBorder="1" applyAlignment="1">
      <alignment horizontal="left" vertical="center"/>
    </xf>
    <xf numFmtId="0" fontId="28" fillId="26" borderId="36" xfId="34" applyFont="1" applyFill="1" applyBorder="1" applyAlignment="1">
      <alignment horizontal="left" vertical="center"/>
    </xf>
    <xf numFmtId="0" fontId="28" fillId="26" borderId="121" xfId="34" applyFont="1" applyFill="1" applyBorder="1" applyAlignment="1">
      <alignment horizontal="left" vertical="center"/>
    </xf>
    <xf numFmtId="0" fontId="38" fillId="0" borderId="0" xfId="34" applyNumberFormat="1" applyFont="1" applyBorder="1" applyAlignment="1" applyProtection="1">
      <alignment horizontal="right" vertical="top" wrapText="1"/>
    </xf>
    <xf numFmtId="38" fontId="38" fillId="0" borderId="0" xfId="33" applyFont="1" applyBorder="1" applyAlignment="1" applyProtection="1">
      <alignment horizontal="left" vertical="top" wrapText="1"/>
    </xf>
    <xf numFmtId="0" fontId="38" fillId="0" borderId="0" xfId="34" applyNumberFormat="1" applyFont="1" applyBorder="1" applyAlignment="1" applyProtection="1">
      <alignment horizontal="left" vertical="center"/>
    </xf>
    <xf numFmtId="0" fontId="38" fillId="0" borderId="0" xfId="34" applyNumberFormat="1" applyFont="1" applyBorder="1" applyAlignment="1" applyProtection="1">
      <alignment vertical="top" wrapText="1"/>
    </xf>
    <xf numFmtId="0" fontId="46" fillId="25" borderId="89" xfId="34" applyNumberFormat="1" applyFont="1" applyFill="1" applyBorder="1" applyAlignment="1" applyProtection="1">
      <alignment horizontal="center" vertical="center"/>
    </xf>
    <xf numFmtId="0" fontId="46" fillId="25" borderId="10" xfId="34" applyNumberFormat="1" applyFont="1" applyFill="1" applyBorder="1" applyAlignment="1" applyProtection="1">
      <alignment horizontal="center" vertical="center"/>
    </xf>
    <xf numFmtId="0" fontId="46" fillId="27" borderId="58" xfId="34" applyNumberFormat="1" applyFont="1" applyFill="1" applyBorder="1" applyAlignment="1" applyProtection="1">
      <alignment horizontal="center" vertical="center"/>
    </xf>
    <xf numFmtId="0" fontId="46" fillId="27" borderId="10" xfId="34" applyNumberFormat="1" applyFont="1" applyFill="1" applyBorder="1" applyAlignment="1" applyProtection="1">
      <alignment horizontal="justify" vertical="center"/>
    </xf>
    <xf numFmtId="0" fontId="46" fillId="27" borderId="11" xfId="34" applyNumberFormat="1" applyFont="1" applyFill="1" applyBorder="1" applyAlignment="1" applyProtection="1">
      <alignment horizontal="center" vertical="center"/>
    </xf>
    <xf numFmtId="0" fontId="46" fillId="27" borderId="117" xfId="34" applyNumberFormat="1" applyFont="1" applyFill="1" applyBorder="1" applyAlignment="1" applyProtection="1">
      <alignment horizontal="center" vertical="center"/>
    </xf>
    <xf numFmtId="0" fontId="46" fillId="26" borderId="118" xfId="34" applyNumberFormat="1" applyFont="1" applyFill="1" applyBorder="1" applyAlignment="1" applyProtection="1">
      <alignment horizontal="justify" vertical="center"/>
    </xf>
    <xf numFmtId="0" fontId="46" fillId="26" borderId="15" xfId="34" applyNumberFormat="1" applyFont="1" applyFill="1" applyBorder="1" applyAlignment="1" applyProtection="1">
      <alignment vertical="center"/>
    </xf>
    <xf numFmtId="0" fontId="46" fillId="26" borderId="86" xfId="34" applyNumberFormat="1" applyFont="1" applyFill="1" applyBorder="1" applyAlignment="1" applyProtection="1">
      <alignment vertical="center"/>
    </xf>
    <xf numFmtId="0" fontId="46" fillId="26" borderId="11" xfId="34" applyNumberFormat="1" applyFont="1" applyFill="1" applyBorder="1" applyAlignment="1" applyProtection="1">
      <alignment vertical="center"/>
    </xf>
    <xf numFmtId="0" fontId="46" fillId="26" borderId="118" xfId="34" applyNumberFormat="1" applyFont="1" applyFill="1" applyBorder="1" applyAlignment="1" applyProtection="1">
      <alignment vertical="center"/>
    </xf>
    <xf numFmtId="0" fontId="46" fillId="26" borderId="85" xfId="34" applyNumberFormat="1" applyFont="1" applyFill="1" applyBorder="1" applyAlignment="1" applyProtection="1">
      <alignment vertical="center"/>
    </xf>
    <xf numFmtId="0" fontId="46" fillId="26" borderId="36" xfId="34" applyNumberFormat="1" applyFont="1" applyFill="1" applyBorder="1" applyAlignment="1" applyProtection="1">
      <alignment vertical="center"/>
    </xf>
    <xf numFmtId="0" fontId="46" fillId="26" borderId="121" xfId="34" applyNumberFormat="1" applyFont="1" applyFill="1" applyBorder="1" applyAlignment="1" applyProtection="1">
      <alignment vertical="center"/>
    </xf>
    <xf numFmtId="0" fontId="39" fillId="0" borderId="0" xfId="34" applyNumberFormat="1" applyFont="1" applyBorder="1" applyAlignment="1" applyProtection="1">
      <alignment horizontal="right" vertical="center"/>
    </xf>
    <xf numFmtId="38" fontId="39" fillId="0" borderId="0" xfId="33" applyFont="1" applyBorder="1" applyAlignment="1" applyProtection="1">
      <alignment horizontal="right" vertical="center"/>
    </xf>
    <xf numFmtId="38" fontId="39" fillId="0" borderId="0" xfId="33" applyFont="1" applyBorder="1" applyAlignment="1" applyProtection="1">
      <alignment vertical="center"/>
    </xf>
    <xf numFmtId="0" fontId="39" fillId="0" borderId="0" xfId="34" applyNumberFormat="1" applyFont="1" applyBorder="1" applyAlignment="1" applyProtection="1">
      <alignment vertical="center"/>
    </xf>
    <xf numFmtId="0" fontId="28" fillId="25" borderId="94" xfId="34" applyNumberFormat="1" applyFont="1" applyFill="1" applyBorder="1" applyAlignment="1" applyProtection="1">
      <alignment horizontal="center" vertical="center"/>
    </xf>
    <xf numFmtId="0" fontId="28" fillId="25" borderId="30" xfId="34" applyNumberFormat="1" applyFont="1" applyFill="1" applyBorder="1" applyAlignment="1" applyProtection="1">
      <alignment horizontal="center" vertical="center"/>
    </xf>
    <xf numFmtId="0" fontId="28" fillId="27" borderId="55" xfId="34" applyNumberFormat="1" applyFont="1" applyFill="1" applyBorder="1" applyAlignment="1" applyProtection="1">
      <alignment horizontal="center" vertical="center"/>
    </xf>
    <xf numFmtId="0" fontId="46" fillId="27" borderId="65" xfId="34" applyNumberFormat="1" applyFont="1" applyFill="1" applyBorder="1" applyAlignment="1" applyProtection="1">
      <alignment vertical="center"/>
    </xf>
    <xf numFmtId="0" fontId="28" fillId="27" borderId="11" xfId="34" applyNumberFormat="1" applyFont="1" applyFill="1" applyBorder="1" applyAlignment="1" applyProtection="1">
      <alignment horizontal="center" vertical="center"/>
    </xf>
    <xf numFmtId="0" fontId="28" fillId="27" borderId="117" xfId="34" applyNumberFormat="1" applyFont="1" applyFill="1" applyBorder="1" applyAlignment="1" applyProtection="1">
      <alignment horizontal="center" vertical="center"/>
    </xf>
    <xf numFmtId="0" fontId="28" fillId="27" borderId="36" xfId="34" applyNumberFormat="1" applyFont="1" applyFill="1" applyBorder="1" applyAlignment="1" applyProtection="1">
      <alignment horizontal="center" vertical="center"/>
    </xf>
    <xf numFmtId="0" fontId="46" fillId="27" borderId="11" xfId="34" applyNumberFormat="1" applyFont="1" applyFill="1" applyBorder="1" applyAlignment="1" applyProtection="1">
      <alignment vertical="center"/>
    </xf>
    <xf numFmtId="0" fontId="35" fillId="27" borderId="0" xfId="34" applyNumberFormat="1" applyFont="1" applyFill="1" applyBorder="1" applyAlignment="1" applyProtection="1">
      <alignment horizontal="center" vertical="center"/>
    </xf>
    <xf numFmtId="0" fontId="35" fillId="26" borderId="118" xfId="34" applyNumberFormat="1" applyFont="1" applyFill="1" applyBorder="1" applyAlignment="1" applyProtection="1">
      <alignment horizontal="center" vertical="center"/>
    </xf>
    <xf numFmtId="0" fontId="35" fillId="26" borderId="15" xfId="34" applyNumberFormat="1" applyFont="1" applyFill="1" applyBorder="1" applyAlignment="1" applyProtection="1">
      <alignment horizontal="center" vertical="center"/>
    </xf>
    <xf numFmtId="0" fontId="35" fillId="26" borderId="86" xfId="34" applyNumberFormat="1" applyFont="1" applyFill="1" applyBorder="1" applyAlignment="1" applyProtection="1">
      <alignment horizontal="center" vertical="center"/>
    </xf>
    <xf numFmtId="0" fontId="35" fillId="26" borderId="11" xfId="34" applyNumberFormat="1" applyFont="1" applyFill="1" applyBorder="1" applyAlignment="1" applyProtection="1">
      <alignment horizontal="center" vertical="center"/>
    </xf>
    <xf numFmtId="0" fontId="35" fillId="26" borderId="85" xfId="34" applyNumberFormat="1" applyFont="1" applyFill="1" applyBorder="1" applyAlignment="1" applyProtection="1">
      <alignment horizontal="center" vertical="center"/>
    </xf>
    <xf numFmtId="0" fontId="35" fillId="26" borderId="36" xfId="34" applyNumberFormat="1" applyFont="1" applyFill="1" applyBorder="1" applyAlignment="1" applyProtection="1">
      <alignment horizontal="center" vertical="center"/>
    </xf>
    <xf numFmtId="0" fontId="35" fillId="26" borderId="121" xfId="34" applyNumberFormat="1" applyFont="1" applyFill="1" applyBorder="1" applyAlignment="1" applyProtection="1">
      <alignment horizontal="center" vertical="center"/>
    </xf>
    <xf numFmtId="0" fontId="40" fillId="0" borderId="0" xfId="34" applyNumberFormat="1" applyFont="1" applyBorder="1" applyAlignment="1" applyProtection="1">
      <alignment horizontal="right" vertical="center"/>
    </xf>
    <xf numFmtId="38" fontId="40" fillId="0" borderId="0" xfId="33" applyFont="1" applyBorder="1" applyAlignment="1" applyProtection="1">
      <alignment horizontal="right" vertical="center"/>
    </xf>
    <xf numFmtId="38" fontId="40" fillId="0" borderId="0" xfId="33" applyFont="1" applyBorder="1" applyAlignment="1" applyProtection="1">
      <alignment horizontal="center" vertical="center"/>
    </xf>
    <xf numFmtId="0" fontId="40" fillId="0" borderId="0" xfId="34" applyNumberFormat="1" applyFont="1" applyBorder="1" applyAlignment="1" applyProtection="1">
      <alignment horizontal="center" vertical="center"/>
    </xf>
    <xf numFmtId="38" fontId="28" fillId="25" borderId="94" xfId="33" applyFont="1" applyFill="1" applyBorder="1" applyAlignment="1" applyProtection="1">
      <alignment horizontal="center" vertical="center"/>
    </xf>
    <xf numFmtId="38" fontId="28" fillId="25" borderId="30" xfId="33" applyFont="1" applyFill="1" applyBorder="1" applyAlignment="1" applyProtection="1">
      <alignment horizontal="center" vertical="center"/>
    </xf>
    <xf numFmtId="38" fontId="28" fillId="27" borderId="36" xfId="33" applyFont="1" applyFill="1" applyBorder="1" applyAlignment="1" applyProtection="1">
      <alignment horizontal="center" vertical="center"/>
    </xf>
    <xf numFmtId="38" fontId="35" fillId="27" borderId="0" xfId="33" applyFont="1" applyFill="1" applyBorder="1" applyAlignment="1" applyProtection="1">
      <alignment vertical="center"/>
    </xf>
    <xf numFmtId="38" fontId="28" fillId="27" borderId="11" xfId="33" applyFont="1" applyFill="1" applyBorder="1" applyAlignment="1" applyProtection="1">
      <alignment horizontal="center" vertical="center"/>
    </xf>
    <xf numFmtId="38" fontId="28" fillId="27" borderId="117" xfId="33" applyFont="1" applyFill="1" applyBorder="1" applyAlignment="1" applyProtection="1">
      <alignment horizontal="center" vertical="center"/>
    </xf>
    <xf numFmtId="38" fontId="35" fillId="26" borderId="118" xfId="33" applyFont="1" applyFill="1" applyBorder="1" applyAlignment="1" applyProtection="1">
      <alignment vertical="center"/>
    </xf>
    <xf numFmtId="38" fontId="35" fillId="26" borderId="15" xfId="33" applyFont="1" applyFill="1" applyBorder="1" applyAlignment="1" applyProtection="1">
      <alignment vertical="center"/>
    </xf>
    <xf numFmtId="38" fontId="35" fillId="26" borderId="86" xfId="33" applyFont="1" applyFill="1" applyBorder="1" applyAlignment="1" applyProtection="1">
      <alignment vertical="center"/>
    </xf>
    <xf numFmtId="38" fontId="35" fillId="26" borderId="11" xfId="33" applyFont="1" applyFill="1" applyBorder="1" applyAlignment="1" applyProtection="1">
      <alignment vertical="center"/>
    </xf>
    <xf numFmtId="38" fontId="35" fillId="26" borderId="85" xfId="33" applyFont="1" applyFill="1" applyBorder="1" applyAlignment="1" applyProtection="1">
      <alignment vertical="center"/>
    </xf>
    <xf numFmtId="38" fontId="35" fillId="26" borderId="36" xfId="33" applyFont="1" applyFill="1" applyBorder="1" applyAlignment="1" applyProtection="1">
      <alignment vertical="center"/>
    </xf>
    <xf numFmtId="38" fontId="35" fillId="26" borderId="121" xfId="33" applyFont="1" applyFill="1" applyBorder="1" applyAlignment="1" applyProtection="1">
      <alignment vertical="center"/>
    </xf>
    <xf numFmtId="38" fontId="40" fillId="0" borderId="0" xfId="33" applyFont="1" applyBorder="1" applyAlignment="1" applyProtection="1">
      <alignment vertical="center"/>
    </xf>
    <xf numFmtId="40" fontId="28" fillId="25" borderId="94" xfId="33" applyNumberFormat="1" applyFont="1" applyFill="1" applyBorder="1" applyAlignment="1" applyProtection="1">
      <alignment horizontal="center" vertical="center"/>
    </xf>
    <xf numFmtId="40" fontId="28" fillId="25" borderId="30" xfId="33" applyNumberFormat="1" applyFont="1" applyFill="1" applyBorder="1" applyAlignment="1" applyProtection="1">
      <alignment horizontal="center" vertical="center"/>
    </xf>
    <xf numFmtId="40" fontId="28" fillId="27" borderId="58" xfId="33" applyNumberFormat="1" applyFont="1" applyFill="1" applyBorder="1" applyAlignment="1" applyProtection="1">
      <alignment horizontal="center" vertical="center"/>
    </xf>
    <xf numFmtId="40" fontId="28" fillId="27" borderId="36" xfId="33" applyNumberFormat="1" applyFont="1" applyFill="1" applyBorder="1" applyAlignment="1" applyProtection="1">
      <alignment horizontal="center" vertical="center"/>
    </xf>
    <xf numFmtId="40" fontId="28" fillId="27" borderId="11" xfId="33" applyNumberFormat="1" applyFont="1" applyFill="1" applyBorder="1" applyAlignment="1" applyProtection="1">
      <alignment horizontal="center" vertical="center"/>
    </xf>
    <xf numFmtId="40" fontId="28" fillId="27" borderId="117" xfId="33" applyNumberFormat="1" applyFont="1" applyFill="1" applyBorder="1" applyAlignment="1" applyProtection="1">
      <alignment horizontal="center" vertical="center"/>
    </xf>
    <xf numFmtId="40" fontId="35" fillId="26" borderId="118" xfId="33" applyNumberFormat="1" applyFont="1" applyFill="1" applyBorder="1" applyAlignment="1" applyProtection="1">
      <alignment vertical="center"/>
    </xf>
    <xf numFmtId="40" fontId="35" fillId="26" borderId="15" xfId="33" applyNumberFormat="1" applyFont="1" applyFill="1" applyBorder="1" applyAlignment="1" applyProtection="1">
      <alignment vertical="center"/>
    </xf>
    <xf numFmtId="40" fontId="35" fillId="26" borderId="86" xfId="33" applyNumberFormat="1" applyFont="1" applyFill="1" applyBorder="1" applyAlignment="1" applyProtection="1">
      <alignment vertical="center"/>
    </xf>
    <xf numFmtId="40" fontId="35" fillId="26" borderId="11" xfId="33" applyNumberFormat="1" applyFont="1" applyFill="1" applyBorder="1" applyAlignment="1" applyProtection="1">
      <alignment vertical="center"/>
    </xf>
    <xf numFmtId="40" fontId="35" fillId="26" borderId="85" xfId="33" applyNumberFormat="1" applyFont="1" applyFill="1" applyBorder="1" applyAlignment="1" applyProtection="1">
      <alignment vertical="center"/>
    </xf>
    <xf numFmtId="40" fontId="35" fillId="26" borderId="36" xfId="33" applyNumberFormat="1" applyFont="1" applyFill="1" applyBorder="1" applyAlignment="1" applyProtection="1">
      <alignment vertical="center"/>
    </xf>
    <xf numFmtId="40" fontId="35" fillId="26" borderId="121" xfId="33" applyNumberFormat="1" applyFont="1" applyFill="1" applyBorder="1" applyAlignment="1" applyProtection="1">
      <alignment vertical="center"/>
    </xf>
    <xf numFmtId="40" fontId="40" fillId="0" borderId="0" xfId="33" applyNumberFormat="1" applyFont="1" applyBorder="1" applyAlignment="1" applyProtection="1">
      <alignment horizontal="right" vertical="center"/>
    </xf>
    <xf numFmtId="40" fontId="40" fillId="0" borderId="0" xfId="33" applyNumberFormat="1" applyFont="1" applyBorder="1" applyAlignment="1" applyProtection="1">
      <alignment vertical="center"/>
    </xf>
    <xf numFmtId="0" fontId="21" fillId="25" borderId="30" xfId="34" applyFont="1" applyFill="1" applyBorder="1" applyAlignment="1">
      <alignment horizontal="center" vertical="center"/>
    </xf>
    <xf numFmtId="0" fontId="21" fillId="27" borderId="58" xfId="34" applyFont="1" applyFill="1" applyBorder="1" applyAlignment="1">
      <alignment horizontal="center" vertical="center"/>
    </xf>
    <xf numFmtId="38" fontId="35" fillId="27" borderId="10" xfId="33" applyFont="1" applyFill="1" applyBorder="1" applyAlignment="1" applyProtection="1">
      <alignment vertical="center"/>
    </xf>
    <xf numFmtId="0" fontId="21" fillId="27" borderId="11" xfId="34" applyFont="1" applyFill="1" applyBorder="1" applyAlignment="1">
      <alignment horizontal="center" vertical="center"/>
    </xf>
    <xf numFmtId="0" fontId="21" fillId="27" borderId="117" xfId="34" applyFont="1" applyFill="1" applyBorder="1" applyAlignment="1">
      <alignment horizontal="center" vertical="center"/>
    </xf>
    <xf numFmtId="38" fontId="28" fillId="25" borderId="122" xfId="33" applyFont="1" applyFill="1" applyBorder="1" applyAlignment="1" applyProtection="1">
      <alignment horizontal="left" vertical="center"/>
    </xf>
    <xf numFmtId="38" fontId="28" fillId="25" borderId="65" xfId="33" applyFont="1" applyFill="1" applyBorder="1" applyAlignment="1" applyProtection="1">
      <alignment horizontal="center" vertical="center"/>
    </xf>
    <xf numFmtId="38" fontId="28" fillId="27" borderId="55" xfId="33" applyFont="1" applyFill="1" applyBorder="1" applyAlignment="1" applyProtection="1">
      <alignment horizontal="center" vertical="center"/>
    </xf>
    <xf numFmtId="38" fontId="28" fillId="27" borderId="65" xfId="33" applyFont="1" applyFill="1" applyBorder="1" applyAlignment="1" applyProtection="1">
      <alignment vertical="center"/>
    </xf>
    <xf numFmtId="38" fontId="28" fillId="26" borderId="118" xfId="33" applyFont="1" applyFill="1" applyBorder="1" applyAlignment="1" applyProtection="1">
      <alignment vertical="center"/>
    </xf>
    <xf numFmtId="38" fontId="28" fillId="26" borderId="15" xfId="33" applyFont="1" applyFill="1" applyBorder="1" applyAlignment="1" applyProtection="1">
      <alignment vertical="center"/>
    </xf>
    <xf numFmtId="38" fontId="28" fillId="26" borderId="86" xfId="33" applyFont="1" applyFill="1" applyBorder="1" applyAlignment="1" applyProtection="1">
      <alignment vertical="center"/>
    </xf>
    <xf numFmtId="38" fontId="28" fillId="26" borderId="11" xfId="33" applyFont="1" applyFill="1" applyBorder="1" applyAlignment="1" applyProtection="1">
      <alignment vertical="center"/>
    </xf>
    <xf numFmtId="38" fontId="28" fillId="26" borderId="85" xfId="33" applyFont="1" applyFill="1" applyBorder="1" applyAlignment="1" applyProtection="1">
      <alignment vertical="center"/>
    </xf>
    <xf numFmtId="38" fontId="28" fillId="26" borderId="36" xfId="33" applyFont="1" applyFill="1" applyBorder="1" applyAlignment="1" applyProtection="1">
      <alignment vertical="center"/>
    </xf>
    <xf numFmtId="38" fontId="28" fillId="26" borderId="121" xfId="33" applyFont="1" applyFill="1" applyBorder="1" applyAlignment="1" applyProtection="1">
      <alignment vertical="center"/>
    </xf>
    <xf numFmtId="38" fontId="41" fillId="0" borderId="0" xfId="33" applyFont="1" applyBorder="1" applyAlignment="1" applyProtection="1">
      <alignment horizontal="right" vertical="center"/>
    </xf>
    <xf numFmtId="38" fontId="41" fillId="0" borderId="0" xfId="33" applyFont="1" applyBorder="1" applyAlignment="1" applyProtection="1">
      <alignment vertical="center"/>
    </xf>
    <xf numFmtId="38" fontId="28" fillId="25" borderId="84" xfId="33" applyFont="1" applyFill="1" applyBorder="1" applyAlignment="1" applyProtection="1">
      <alignment horizontal="center" vertical="center"/>
    </xf>
    <xf numFmtId="38" fontId="28" fillId="25" borderId="0" xfId="33" applyFont="1" applyFill="1" applyBorder="1" applyAlignment="1" applyProtection="1">
      <alignment horizontal="center" vertical="center"/>
    </xf>
    <xf numFmtId="38" fontId="28" fillId="27" borderId="0" xfId="33" applyFont="1" applyFill="1" applyBorder="1" applyAlignment="1" applyProtection="1">
      <alignment vertical="center"/>
    </xf>
    <xf numFmtId="38" fontId="28" fillId="27" borderId="123" xfId="33" applyFont="1" applyFill="1" applyBorder="1" applyAlignment="1" applyProtection="1">
      <alignment horizontal="center" vertical="center"/>
    </xf>
    <xf numFmtId="38" fontId="28" fillId="27" borderId="108" xfId="33" applyFont="1" applyFill="1" applyBorder="1" applyAlignment="1" applyProtection="1">
      <alignment vertical="center"/>
    </xf>
    <xf numFmtId="0" fontId="47" fillId="25" borderId="25" xfId="34" applyFont="1" applyFill="1" applyBorder="1" applyAlignment="1">
      <alignment horizontal="center" vertical="center"/>
    </xf>
    <xf numFmtId="0" fontId="47" fillId="27" borderId="58" xfId="34" applyFont="1" applyFill="1" applyBorder="1" applyAlignment="1">
      <alignment horizontal="center" vertical="center"/>
    </xf>
    <xf numFmtId="38" fontId="25" fillId="27" borderId="10" xfId="33" applyFont="1" applyFill="1" applyBorder="1" applyAlignment="1">
      <alignment vertical="center" shrinkToFit="1"/>
    </xf>
    <xf numFmtId="0" fontId="47" fillId="27" borderId="68" xfId="34" applyFont="1" applyFill="1" applyBorder="1" applyAlignment="1">
      <alignment horizontal="center" vertical="center"/>
    </xf>
    <xf numFmtId="0" fontId="47" fillId="27" borderId="124" xfId="34" applyFont="1" applyFill="1" applyBorder="1" applyAlignment="1">
      <alignment horizontal="center" vertical="center"/>
    </xf>
    <xf numFmtId="38" fontId="48" fillId="26" borderId="125" xfId="33" applyFont="1" applyFill="1" applyBorder="1" applyAlignment="1">
      <alignment vertical="center" shrinkToFit="1"/>
    </xf>
    <xf numFmtId="0" fontId="48" fillId="26" borderId="67" xfId="34" applyFont="1" applyFill="1" applyBorder="1" applyAlignment="1">
      <alignment vertical="center"/>
    </xf>
    <xf numFmtId="0" fontId="48" fillId="26" borderId="126" xfId="34" applyFont="1" applyFill="1" applyBorder="1" applyAlignment="1">
      <alignment vertical="center"/>
    </xf>
    <xf numFmtId="0" fontId="48" fillId="26" borderId="68" xfId="34" applyFont="1" applyFill="1" applyBorder="1" applyAlignment="1">
      <alignment vertical="center"/>
    </xf>
    <xf numFmtId="0" fontId="48" fillId="26" borderId="125" xfId="34" applyFont="1" applyFill="1" applyBorder="1" applyAlignment="1">
      <alignment vertical="center"/>
    </xf>
    <xf numFmtId="0" fontId="48" fillId="26" borderId="127" xfId="34" applyFont="1" applyFill="1" applyBorder="1" applyAlignment="1">
      <alignment vertical="center"/>
    </xf>
    <xf numFmtId="0" fontId="48" fillId="26" borderId="58" xfId="34" applyFont="1" applyFill="1" applyBorder="1" applyAlignment="1">
      <alignment vertical="center"/>
    </xf>
    <xf numFmtId="0" fontId="48" fillId="26" borderId="128" xfId="34" applyFont="1" applyFill="1" applyBorder="1" applyAlignment="1">
      <alignment vertical="center"/>
    </xf>
    <xf numFmtId="0" fontId="42" fillId="0" borderId="0" xfId="34" applyFont="1" applyFill="1" applyBorder="1" applyAlignment="1">
      <alignment horizontal="center" vertical="center"/>
    </xf>
    <xf numFmtId="38" fontId="42" fillId="0" borderId="0" xfId="33" applyFont="1" applyFill="1" applyBorder="1" applyAlignment="1">
      <alignment horizontal="center" vertical="center"/>
    </xf>
    <xf numFmtId="38" fontId="42" fillId="0" borderId="0" xfId="34" applyNumberFormat="1" applyFont="1" applyFill="1" applyBorder="1" applyAlignment="1">
      <alignment vertical="center"/>
    </xf>
    <xf numFmtId="0" fontId="42" fillId="0" borderId="0" xfId="34" applyFont="1" applyFill="1" applyBorder="1" applyAlignment="1">
      <alignment vertical="center"/>
    </xf>
    <xf numFmtId="0" fontId="48" fillId="25" borderId="55" xfId="34" applyFont="1" applyFill="1" applyBorder="1" applyAlignment="1">
      <alignment horizontal="center" vertical="center"/>
    </xf>
    <xf numFmtId="0" fontId="28" fillId="25" borderId="20" xfId="34" applyFont="1" applyFill="1" applyBorder="1" applyAlignment="1">
      <alignment horizontal="center" vertical="center"/>
    </xf>
    <xf numFmtId="38" fontId="25" fillId="27" borderId="55" xfId="33" applyFont="1" applyFill="1" applyBorder="1" applyAlignment="1">
      <alignment horizontal="right" vertical="center"/>
    </xf>
    <xf numFmtId="38" fontId="25" fillId="27" borderId="65" xfId="33" applyFont="1" applyFill="1" applyBorder="1" applyAlignment="1">
      <alignment horizontal="right" vertical="center" shrinkToFit="1"/>
    </xf>
    <xf numFmtId="38" fontId="25" fillId="27" borderId="56" xfId="33" applyFont="1" applyFill="1" applyBorder="1" applyAlignment="1">
      <alignment horizontal="right" vertical="center"/>
    </xf>
    <xf numFmtId="38" fontId="48" fillId="26" borderId="115" xfId="33" applyFont="1" applyFill="1" applyBorder="1" applyAlignment="1">
      <alignment horizontal="right" vertical="center" shrinkToFit="1"/>
    </xf>
    <xf numFmtId="38" fontId="25" fillId="26" borderId="20" xfId="33" applyFont="1" applyFill="1" applyBorder="1" applyAlignment="1">
      <alignment horizontal="right" vertical="center" shrinkToFit="1"/>
    </xf>
    <xf numFmtId="38" fontId="25" fillId="26" borderId="119" xfId="33" applyFont="1" applyFill="1" applyBorder="1" applyAlignment="1">
      <alignment horizontal="right" vertical="center" shrinkToFit="1"/>
    </xf>
    <xf numFmtId="38" fontId="25" fillId="26" borderId="56" xfId="33" applyFont="1" applyFill="1" applyBorder="1" applyAlignment="1">
      <alignment horizontal="right" vertical="center" shrinkToFit="1"/>
    </xf>
    <xf numFmtId="38" fontId="25" fillId="26" borderId="115" xfId="33" applyFont="1" applyFill="1" applyBorder="1" applyAlignment="1">
      <alignment horizontal="right" vertical="center" shrinkToFit="1"/>
    </xf>
    <xf numFmtId="38" fontId="25" fillId="26" borderId="55" xfId="33" applyFont="1" applyFill="1" applyBorder="1" applyAlignment="1">
      <alignment horizontal="right" vertical="center" shrinkToFit="1"/>
    </xf>
    <xf numFmtId="38" fontId="25" fillId="26" borderId="120" xfId="33" applyFont="1" applyFill="1" applyBorder="1" applyAlignment="1">
      <alignment horizontal="right" vertical="center" shrinkToFit="1"/>
    </xf>
    <xf numFmtId="38" fontId="25" fillId="26" borderId="116" xfId="33" applyFont="1" applyFill="1" applyBorder="1" applyAlignment="1">
      <alignment horizontal="right" vertical="center" shrinkToFit="1"/>
    </xf>
    <xf numFmtId="38" fontId="48" fillId="0" borderId="115" xfId="33" applyFont="1" applyFill="1" applyBorder="1" applyAlignment="1">
      <alignment horizontal="right" vertical="center"/>
    </xf>
    <xf numFmtId="38" fontId="48" fillId="0" borderId="56" xfId="33" applyFont="1" applyFill="1" applyBorder="1" applyAlignment="1">
      <alignment horizontal="right" vertical="center"/>
    </xf>
    <xf numFmtId="0" fontId="38" fillId="0" borderId="0" xfId="34" applyFont="1" applyBorder="1" applyAlignment="1">
      <alignment vertical="center"/>
    </xf>
    <xf numFmtId="38" fontId="38" fillId="0" borderId="0" xfId="33" applyFont="1" applyBorder="1" applyAlignment="1" applyProtection="1">
      <alignment horizontal="right" vertical="top" wrapText="1"/>
    </xf>
    <xf numFmtId="38" fontId="38" fillId="0" borderId="0" xfId="34" applyNumberFormat="1" applyFont="1" applyBorder="1" applyAlignment="1" applyProtection="1">
      <alignment horizontal="right" vertical="center"/>
    </xf>
    <xf numFmtId="0" fontId="48" fillId="25" borderId="129" xfId="34" applyFont="1" applyFill="1" applyBorder="1" applyAlignment="1">
      <alignment horizontal="center" vertical="center"/>
    </xf>
    <xf numFmtId="0" fontId="28" fillId="25" borderId="130" xfId="34" applyFont="1" applyFill="1" applyBorder="1" applyAlignment="1">
      <alignment horizontal="center" vertical="center"/>
    </xf>
    <xf numFmtId="38" fontId="25" fillId="27" borderId="129" xfId="33" applyFont="1" applyFill="1" applyBorder="1" applyAlignment="1">
      <alignment horizontal="right" vertical="center"/>
    </xf>
    <xf numFmtId="38" fontId="25" fillId="27" borderId="131" xfId="33" applyFont="1" applyFill="1" applyBorder="1" applyAlignment="1">
      <alignment horizontal="right" vertical="center" shrinkToFit="1"/>
    </xf>
    <xf numFmtId="38" fontId="25" fillId="27" borderId="132" xfId="33" applyFont="1" applyFill="1" applyBorder="1" applyAlignment="1">
      <alignment horizontal="right" vertical="center"/>
    </xf>
    <xf numFmtId="38" fontId="48" fillId="26" borderId="133" xfId="33" applyFont="1" applyFill="1" applyBorder="1" applyAlignment="1">
      <alignment horizontal="right" vertical="center" shrinkToFit="1"/>
    </xf>
    <xf numFmtId="38" fontId="25" fillId="26" borderId="130" xfId="33" applyFont="1" applyFill="1" applyBorder="1" applyAlignment="1">
      <alignment horizontal="right" vertical="center" shrinkToFit="1"/>
    </xf>
    <xf numFmtId="38" fontId="25" fillId="26" borderId="134" xfId="33" applyFont="1" applyFill="1" applyBorder="1" applyAlignment="1">
      <alignment horizontal="right" vertical="center" shrinkToFit="1"/>
    </xf>
    <xf numFmtId="38" fontId="25" fillId="26" borderId="132" xfId="33" applyFont="1" applyFill="1" applyBorder="1" applyAlignment="1">
      <alignment horizontal="right" vertical="center" shrinkToFit="1"/>
    </xf>
    <xf numFmtId="38" fontId="25" fillId="26" borderId="133" xfId="33" applyFont="1" applyFill="1" applyBorder="1" applyAlignment="1">
      <alignment horizontal="right" vertical="center" shrinkToFit="1"/>
    </xf>
    <xf numFmtId="38" fontId="25" fillId="26" borderId="129" xfId="33" applyFont="1" applyFill="1" applyBorder="1" applyAlignment="1">
      <alignment horizontal="right" vertical="center" shrinkToFit="1"/>
    </xf>
    <xf numFmtId="38" fontId="25" fillId="26" borderId="135" xfId="33" applyFont="1" applyFill="1" applyBorder="1" applyAlignment="1">
      <alignment horizontal="right" vertical="center" shrinkToFit="1"/>
    </xf>
    <xf numFmtId="38" fontId="25" fillId="26" borderId="136" xfId="33" applyFont="1" applyFill="1" applyBorder="1" applyAlignment="1">
      <alignment horizontal="right" vertical="center" shrinkToFit="1"/>
    </xf>
    <xf numFmtId="38" fontId="48" fillId="0" borderId="133" xfId="33" applyFont="1" applyFill="1" applyBorder="1" applyAlignment="1">
      <alignment horizontal="right" vertical="center"/>
    </xf>
    <xf numFmtId="38" fontId="48" fillId="0" borderId="129" xfId="33" applyFont="1" applyFill="1" applyBorder="1" applyAlignment="1">
      <alignment horizontal="right" vertical="center"/>
    </xf>
    <xf numFmtId="0" fontId="48" fillId="25" borderId="58" xfId="34" applyFont="1" applyFill="1" applyBorder="1" applyAlignment="1">
      <alignment horizontal="center" vertical="center"/>
    </xf>
    <xf numFmtId="0" fontId="28" fillId="25" borderId="67" xfId="34" applyFont="1" applyFill="1" applyBorder="1" applyAlignment="1">
      <alignment horizontal="center" vertical="center"/>
    </xf>
    <xf numFmtId="38" fontId="25" fillId="27" borderId="58" xfId="33" applyFont="1" applyFill="1" applyBorder="1" applyAlignment="1">
      <alignment horizontal="right" vertical="center"/>
    </xf>
    <xf numFmtId="38" fontId="25" fillId="27" borderId="10" xfId="33" applyFont="1" applyFill="1" applyBorder="1" applyAlignment="1">
      <alignment horizontal="right" vertical="center" shrinkToFit="1"/>
    </xf>
    <xf numFmtId="38" fontId="25" fillId="27" borderId="68" xfId="33" applyFont="1" applyFill="1" applyBorder="1" applyAlignment="1">
      <alignment horizontal="right" vertical="center"/>
    </xf>
    <xf numFmtId="38" fontId="48" fillId="26" borderId="125" xfId="33" applyFont="1" applyFill="1" applyBorder="1" applyAlignment="1">
      <alignment horizontal="right" vertical="center" shrinkToFit="1"/>
    </xf>
    <xf numFmtId="38" fontId="25" fillId="26" borderId="67" xfId="33" applyFont="1" applyFill="1" applyBorder="1" applyAlignment="1">
      <alignment horizontal="right" vertical="center" shrinkToFit="1"/>
    </xf>
    <xf numFmtId="38" fontId="25" fillId="26" borderId="126" xfId="33" applyFont="1" applyFill="1" applyBorder="1" applyAlignment="1">
      <alignment horizontal="right" vertical="center" shrinkToFit="1"/>
    </xf>
    <xf numFmtId="38" fontId="25" fillId="26" borderId="68" xfId="33" applyFont="1" applyFill="1" applyBorder="1" applyAlignment="1">
      <alignment horizontal="right" vertical="center" shrinkToFit="1"/>
    </xf>
    <xf numFmtId="38" fontId="25" fillId="26" borderId="125" xfId="33" applyFont="1" applyFill="1" applyBorder="1" applyAlignment="1">
      <alignment horizontal="right" vertical="center" shrinkToFit="1"/>
    </xf>
    <xf numFmtId="38" fontId="25" fillId="26" borderId="58" xfId="33" applyFont="1" applyFill="1" applyBorder="1" applyAlignment="1">
      <alignment horizontal="right" vertical="center" shrinkToFit="1"/>
    </xf>
    <xf numFmtId="38" fontId="25" fillId="26" borderId="127" xfId="33" applyFont="1" applyFill="1" applyBorder="1" applyAlignment="1">
      <alignment horizontal="right" vertical="center" shrinkToFit="1"/>
    </xf>
    <xf numFmtId="38" fontId="25" fillId="26" borderId="128" xfId="33" applyFont="1" applyFill="1" applyBorder="1" applyAlignment="1">
      <alignment horizontal="right" vertical="center" shrinkToFit="1"/>
    </xf>
    <xf numFmtId="38" fontId="48" fillId="0" borderId="125" xfId="33" applyFont="1" applyFill="1" applyBorder="1" applyAlignment="1">
      <alignment horizontal="right" vertical="center"/>
    </xf>
    <xf numFmtId="38" fontId="48" fillId="0" borderId="58" xfId="33" applyFont="1" applyFill="1" applyBorder="1" applyAlignment="1">
      <alignment horizontal="right" vertical="center"/>
    </xf>
    <xf numFmtId="38" fontId="48" fillId="0" borderId="55" xfId="33" applyFont="1" applyFill="1" applyBorder="1" applyAlignment="1">
      <alignment horizontal="right" vertical="center"/>
    </xf>
    <xf numFmtId="0" fontId="38" fillId="0" borderId="0" xfId="34" applyFont="1" applyBorder="1" applyAlignment="1">
      <alignment vertical="center" shrinkToFit="1"/>
    </xf>
    <xf numFmtId="0" fontId="43" fillId="0" borderId="0" xfId="34" applyFont="1" applyBorder="1" applyAlignment="1">
      <alignment vertical="center"/>
    </xf>
    <xf numFmtId="0" fontId="37" fillId="0" borderId="0" xfId="34" applyFont="1" applyBorder="1" applyAlignment="1">
      <alignment vertical="center"/>
    </xf>
    <xf numFmtId="0" fontId="11" fillId="0" borderId="0" xfId="34" applyFont="1" applyAlignment="1">
      <alignment vertical="center"/>
    </xf>
    <xf numFmtId="0" fontId="48" fillId="25" borderId="36" xfId="34" applyFont="1" applyFill="1" applyBorder="1" applyAlignment="1">
      <alignment horizontal="center" vertical="center"/>
    </xf>
    <xf numFmtId="0" fontId="28" fillId="25" borderId="15" xfId="34" applyFont="1" applyFill="1" applyBorder="1" applyAlignment="1">
      <alignment horizontal="center" vertical="center"/>
    </xf>
    <xf numFmtId="38" fontId="25" fillId="27" borderId="36" xfId="33" applyFont="1" applyFill="1" applyBorder="1" applyAlignment="1">
      <alignment horizontal="right" vertical="center"/>
    </xf>
    <xf numFmtId="38" fontId="25" fillId="27" borderId="0" xfId="33" applyFont="1" applyFill="1" applyBorder="1" applyAlignment="1">
      <alignment horizontal="right" vertical="center" shrinkToFit="1"/>
    </xf>
    <xf numFmtId="38" fontId="25" fillId="27" borderId="11" xfId="33" applyFont="1" applyFill="1" applyBorder="1" applyAlignment="1">
      <alignment horizontal="right" vertical="center"/>
    </xf>
    <xf numFmtId="38" fontId="48" fillId="26" borderId="118" xfId="33" applyFont="1" applyFill="1" applyBorder="1" applyAlignment="1">
      <alignment horizontal="right" vertical="center" shrinkToFit="1"/>
    </xf>
    <xf numFmtId="38" fontId="25" fillId="26" borderId="15" xfId="33" applyFont="1" applyFill="1" applyBorder="1" applyAlignment="1">
      <alignment horizontal="right" vertical="center" shrinkToFit="1"/>
    </xf>
    <xf numFmtId="38" fontId="25" fillId="26" borderId="86" xfId="33" applyFont="1" applyFill="1" applyBorder="1" applyAlignment="1">
      <alignment horizontal="right" vertical="center" shrinkToFit="1"/>
    </xf>
    <xf numFmtId="38" fontId="25" fillId="26" borderId="11" xfId="33" applyFont="1" applyFill="1" applyBorder="1" applyAlignment="1">
      <alignment horizontal="right" vertical="center" shrinkToFit="1"/>
    </xf>
    <xf numFmtId="38" fontId="25" fillId="26" borderId="118" xfId="33" applyFont="1" applyFill="1" applyBorder="1" applyAlignment="1">
      <alignment horizontal="right" vertical="center" shrinkToFit="1"/>
    </xf>
    <xf numFmtId="38" fontId="25" fillId="26" borderId="36" xfId="33" applyFont="1" applyFill="1" applyBorder="1" applyAlignment="1">
      <alignment horizontal="right" vertical="center" shrinkToFit="1"/>
    </xf>
    <xf numFmtId="38" fontId="25" fillId="26" borderId="85" xfId="33" applyFont="1" applyFill="1" applyBorder="1" applyAlignment="1">
      <alignment horizontal="right" vertical="center" shrinkToFit="1"/>
    </xf>
    <xf numFmtId="38" fontId="25" fillId="26" borderId="121" xfId="33" applyFont="1" applyFill="1" applyBorder="1" applyAlignment="1">
      <alignment horizontal="right" vertical="center" shrinkToFit="1"/>
    </xf>
    <xf numFmtId="38" fontId="48" fillId="0" borderId="118" xfId="33" applyFont="1" applyFill="1" applyBorder="1" applyAlignment="1">
      <alignment horizontal="right" vertical="center"/>
    </xf>
    <xf numFmtId="38" fontId="48" fillId="0" borderId="36" xfId="33" applyFont="1" applyFill="1" applyBorder="1" applyAlignment="1">
      <alignment horizontal="right" vertical="center"/>
    </xf>
    <xf numFmtId="0" fontId="25" fillId="0" borderId="0" xfId="34" applyFont="1" applyAlignment="1">
      <alignment horizontal="right" vertical="center"/>
    </xf>
    <xf numFmtId="38" fontId="25" fillId="27" borderId="139" xfId="33" applyFont="1" applyFill="1" applyBorder="1" applyAlignment="1">
      <alignment horizontal="right" vertical="center"/>
    </xf>
    <xf numFmtId="38" fontId="25" fillId="27" borderId="140" xfId="33" applyFont="1" applyFill="1" applyBorder="1" applyAlignment="1">
      <alignment horizontal="right" vertical="center" shrinkToFit="1"/>
    </xf>
    <xf numFmtId="38" fontId="25" fillId="27" borderId="138" xfId="33" applyFont="1" applyFill="1" applyBorder="1" applyAlignment="1">
      <alignment horizontal="right" vertical="center"/>
    </xf>
    <xf numFmtId="38" fontId="48" fillId="26" borderId="141" xfId="33" applyFont="1" applyFill="1" applyBorder="1" applyAlignment="1">
      <alignment horizontal="right" vertical="center" shrinkToFit="1"/>
    </xf>
    <xf numFmtId="38" fontId="25" fillId="26" borderId="137" xfId="33" applyFont="1" applyFill="1" applyBorder="1" applyAlignment="1">
      <alignment horizontal="right" vertical="center"/>
    </xf>
    <xf numFmtId="38" fontId="25" fillId="26" borderId="142" xfId="33" applyFont="1" applyFill="1" applyBorder="1" applyAlignment="1">
      <alignment horizontal="right" vertical="center"/>
    </xf>
    <xf numFmtId="38" fontId="25" fillId="26" borderId="138" xfId="33" applyFont="1" applyFill="1" applyBorder="1" applyAlignment="1">
      <alignment horizontal="right" vertical="center"/>
    </xf>
    <xf numFmtId="38" fontId="25" fillId="26" borderId="141" xfId="33" applyFont="1" applyFill="1" applyBorder="1" applyAlignment="1">
      <alignment horizontal="right" vertical="center"/>
    </xf>
    <xf numFmtId="38" fontId="25" fillId="26" borderId="139" xfId="33" applyFont="1" applyFill="1" applyBorder="1" applyAlignment="1">
      <alignment horizontal="right" vertical="center"/>
    </xf>
    <xf numFmtId="38" fontId="25" fillId="26" borderId="143" xfId="33" applyFont="1" applyFill="1" applyBorder="1" applyAlignment="1">
      <alignment horizontal="right" vertical="center"/>
    </xf>
    <xf numFmtId="38" fontId="25" fillId="26" borderId="144" xfId="33" applyFont="1" applyFill="1" applyBorder="1" applyAlignment="1">
      <alignment horizontal="right" vertical="center"/>
    </xf>
    <xf numFmtId="38" fontId="25" fillId="0" borderId="141" xfId="33" applyFont="1" applyFill="1" applyBorder="1" applyAlignment="1">
      <alignment horizontal="right" vertical="center"/>
    </xf>
    <xf numFmtId="38" fontId="25" fillId="0" borderId="138" xfId="33" applyFont="1" applyFill="1" applyBorder="1" applyAlignment="1">
      <alignment horizontal="right" vertical="center"/>
    </xf>
    <xf numFmtId="38" fontId="38" fillId="0" borderId="0" xfId="34" applyNumberFormat="1" applyFont="1" applyBorder="1" applyAlignment="1">
      <alignment vertical="center"/>
    </xf>
    <xf numFmtId="38" fontId="21" fillId="0" borderId="0" xfId="33" applyFont="1" applyAlignment="1">
      <alignment vertical="center" shrinkToFit="1"/>
    </xf>
    <xf numFmtId="178" fontId="28" fillId="0" borderId="18" xfId="33" applyNumberFormat="1" applyFont="1" applyFill="1" applyBorder="1" applyAlignment="1">
      <alignment vertical="center" shrinkToFit="1"/>
    </xf>
    <xf numFmtId="178" fontId="25" fillId="0" borderId="18" xfId="33" applyNumberFormat="1" applyFont="1" applyFill="1" applyBorder="1" applyAlignment="1">
      <alignment vertical="center" shrinkToFit="1"/>
    </xf>
    <xf numFmtId="178" fontId="28" fillId="0" borderId="0" xfId="33" applyNumberFormat="1" applyFont="1" applyFill="1" applyBorder="1" applyAlignment="1">
      <alignment vertical="center" shrinkToFit="1"/>
    </xf>
    <xf numFmtId="38" fontId="25" fillId="0" borderId="0" xfId="33" applyFont="1" applyBorder="1" applyAlignment="1">
      <alignment vertical="center" shrinkToFit="1"/>
    </xf>
    <xf numFmtId="0" fontId="37" fillId="24" borderId="0" xfId="0" applyFont="1" applyFill="1">
      <alignment vertical="center"/>
    </xf>
    <xf numFmtId="0" fontId="28" fillId="0" borderId="49" xfId="34" applyFont="1" applyFill="1" applyBorder="1" applyAlignment="1">
      <alignment horizontal="center" vertical="center"/>
    </xf>
    <xf numFmtId="38" fontId="35" fillId="0" borderId="49" xfId="33" applyFont="1" applyFill="1" applyBorder="1" applyAlignment="1">
      <alignment vertical="center" shrinkToFit="1"/>
    </xf>
    <xf numFmtId="0" fontId="28" fillId="0" borderId="0" xfId="34" applyFont="1" applyFill="1" applyBorder="1" applyAlignment="1">
      <alignment horizontal="center" vertical="center"/>
    </xf>
    <xf numFmtId="38" fontId="35" fillId="0" borderId="0" xfId="33" applyFont="1" applyFill="1" applyBorder="1" applyAlignment="1">
      <alignment vertical="center" shrinkToFit="1"/>
    </xf>
    <xf numFmtId="0" fontId="35" fillId="0" borderId="0" xfId="34" applyFont="1" applyBorder="1" applyAlignment="1">
      <alignment vertical="center"/>
    </xf>
    <xf numFmtId="40" fontId="28" fillId="0" borderId="0" xfId="33" applyNumberFormat="1" applyFont="1" applyFill="1" applyBorder="1" applyAlignment="1" applyProtection="1">
      <alignment horizontal="center" vertical="center"/>
    </xf>
    <xf numFmtId="40" fontId="35" fillId="0" borderId="0" xfId="33" applyNumberFormat="1" applyFont="1" applyBorder="1" applyAlignment="1" applyProtection="1">
      <alignment vertical="center"/>
    </xf>
    <xf numFmtId="0" fontId="28" fillId="0" borderId="0" xfId="34" applyNumberFormat="1" applyFont="1" applyAlignment="1" applyProtection="1">
      <alignment vertical="center"/>
    </xf>
    <xf numFmtId="0" fontId="25" fillId="0" borderId="0" xfId="34" applyNumberFormat="1" applyFont="1" applyAlignment="1" applyProtection="1">
      <alignment vertical="top" wrapText="1"/>
    </xf>
    <xf numFmtId="0" fontId="46" fillId="0" borderId="0" xfId="34" applyNumberFormat="1" applyFont="1" applyAlignment="1" applyProtection="1">
      <alignment vertical="center"/>
    </xf>
    <xf numFmtId="0" fontId="35" fillId="0" borderId="0" xfId="34" applyNumberFormat="1" applyFont="1" applyAlignment="1" applyProtection="1">
      <alignment horizontal="center" vertical="center"/>
    </xf>
    <xf numFmtId="38" fontId="35" fillId="0" borderId="0" xfId="33" applyFont="1" applyAlignment="1" applyProtection="1">
      <alignment vertical="center"/>
    </xf>
    <xf numFmtId="40" fontId="35" fillId="0" borderId="0" xfId="33" applyNumberFormat="1" applyFont="1" applyAlignment="1" applyProtection="1">
      <alignment vertical="center"/>
    </xf>
    <xf numFmtId="38" fontId="28" fillId="0" borderId="0" xfId="33" applyFont="1" applyAlignment="1" applyProtection="1">
      <alignment vertical="center"/>
    </xf>
    <xf numFmtId="0" fontId="48" fillId="0" borderId="0" xfId="34" applyFont="1" applyFill="1" applyAlignment="1">
      <alignment vertical="center"/>
    </xf>
    <xf numFmtId="0" fontId="25" fillId="0" borderId="0" xfId="34" applyFont="1" applyAlignment="1">
      <alignment vertical="center" shrinkToFit="1"/>
    </xf>
    <xf numFmtId="38" fontId="25" fillId="0" borderId="0" xfId="33" applyFont="1" applyAlignment="1">
      <alignment vertical="center" shrinkToFit="1"/>
    </xf>
    <xf numFmtId="0" fontId="35" fillId="0" borderId="0" xfId="34" applyFont="1" applyAlignment="1">
      <alignment vertical="center"/>
    </xf>
    <xf numFmtId="0" fontId="28" fillId="0" borderId="0" xfId="34" applyFont="1" applyFill="1" applyAlignment="1">
      <alignment vertical="center"/>
    </xf>
    <xf numFmtId="0" fontId="28" fillId="0" borderId="0" xfId="0" applyFont="1">
      <alignment vertical="center"/>
    </xf>
    <xf numFmtId="0" fontId="28" fillId="28" borderId="145" xfId="34" applyNumberFormat="1" applyFont="1" applyFill="1" applyBorder="1" applyAlignment="1" applyProtection="1">
      <alignment horizontal="center" vertical="center"/>
    </xf>
    <xf numFmtId="0" fontId="28" fillId="28" borderId="146" xfId="34" applyNumberFormat="1" applyFont="1" applyFill="1" applyBorder="1" applyAlignment="1" applyProtection="1">
      <alignment horizontal="center" vertical="center"/>
    </xf>
    <xf numFmtId="0" fontId="28" fillId="28" borderId="145" xfId="34" applyNumberFormat="1" applyFont="1" applyFill="1" applyBorder="1" applyAlignment="1" applyProtection="1">
      <alignment vertical="center"/>
    </xf>
    <xf numFmtId="0" fontId="28" fillId="28" borderId="80" xfId="34" applyNumberFormat="1" applyFont="1" applyFill="1" applyBorder="1" applyAlignment="1" applyProtection="1">
      <alignment vertical="center"/>
    </xf>
    <xf numFmtId="0" fontId="28" fillId="28" borderId="146" xfId="34" applyFont="1" applyFill="1" applyBorder="1" applyAlignment="1">
      <alignment horizontal="center" vertical="center"/>
    </xf>
    <xf numFmtId="0" fontId="28" fillId="28" borderId="145" xfId="34" applyFont="1" applyFill="1" applyBorder="1" applyAlignment="1">
      <alignment horizontal="center" vertical="center"/>
    </xf>
    <xf numFmtId="0" fontId="28" fillId="28" borderId="145" xfId="34" applyNumberFormat="1" applyFont="1" applyFill="1" applyBorder="1" applyAlignment="1" applyProtection="1">
      <alignment horizontal="center" vertical="center" shrinkToFit="1"/>
    </xf>
    <xf numFmtId="0" fontId="28" fillId="28" borderId="145" xfId="34" applyFont="1" applyFill="1" applyBorder="1" applyAlignment="1">
      <alignment horizontal="center" vertical="center" shrinkToFit="1"/>
    </xf>
    <xf numFmtId="0" fontId="28" fillId="28" borderId="147" xfId="34" applyNumberFormat="1" applyFont="1" applyFill="1" applyBorder="1" applyAlignment="1" applyProtection="1">
      <alignment vertical="center"/>
    </xf>
    <xf numFmtId="0" fontId="28" fillId="0" borderId="0" xfId="34" applyNumberFormat="1" applyFont="1" applyBorder="1" applyAlignment="1" applyProtection="1">
      <alignment horizontal="right" vertical="center"/>
    </xf>
    <xf numFmtId="0" fontId="28" fillId="28" borderId="20" xfId="34" applyNumberFormat="1" applyFont="1" applyFill="1" applyBorder="1" applyAlignment="1" applyProtection="1">
      <alignment horizontal="center" vertical="center"/>
    </xf>
    <xf numFmtId="0" fontId="28" fillId="28" borderId="20" xfId="34" applyNumberFormat="1" applyFont="1" applyFill="1" applyBorder="1" applyAlignment="1" applyProtection="1">
      <alignment horizontal="left" vertical="top"/>
    </xf>
    <xf numFmtId="0" fontId="28" fillId="28" borderId="65" xfId="34" applyNumberFormat="1" applyFont="1" applyFill="1" applyBorder="1" applyAlignment="1" applyProtection="1">
      <alignment horizontal="left" vertical="top"/>
    </xf>
    <xf numFmtId="0" fontId="28" fillId="28" borderId="56" xfId="34" applyNumberFormat="1" applyFont="1" applyFill="1" applyBorder="1" applyAlignment="1" applyProtection="1">
      <alignment vertical="top" wrapText="1"/>
    </xf>
    <xf numFmtId="0" fontId="28" fillId="28" borderId="56" xfId="34" applyNumberFormat="1" applyFont="1" applyFill="1" applyBorder="1" applyAlignment="1" applyProtection="1">
      <alignment horizontal="left" vertical="top"/>
    </xf>
    <xf numFmtId="0" fontId="28" fillId="28" borderId="56" xfId="34" applyNumberFormat="1" applyFont="1" applyFill="1" applyBorder="1" applyAlignment="1" applyProtection="1">
      <alignment vertical="center"/>
    </xf>
    <xf numFmtId="0" fontId="28" fillId="25" borderId="55" xfId="34" applyNumberFormat="1" applyFont="1" applyFill="1" applyBorder="1" applyAlignment="1" applyProtection="1">
      <alignment horizontal="left" vertical="top"/>
    </xf>
    <xf numFmtId="0" fontId="28" fillId="28" borderId="55" xfId="34" applyNumberFormat="1" applyFont="1" applyFill="1" applyBorder="1" applyAlignment="1" applyProtection="1">
      <alignment horizontal="left" vertical="top"/>
    </xf>
    <xf numFmtId="0" fontId="28" fillId="0" borderId="55" xfId="34" applyNumberFormat="1" applyFont="1" applyFill="1" applyBorder="1" applyAlignment="1" applyProtection="1">
      <alignment horizontal="left" vertical="top"/>
    </xf>
    <xf numFmtId="0" fontId="28" fillId="0" borderId="20" xfId="34" applyNumberFormat="1" applyFont="1" applyFill="1" applyBorder="1" applyAlignment="1" applyProtection="1">
      <alignment horizontal="left" vertical="top"/>
    </xf>
    <xf numFmtId="0" fontId="28" fillId="0" borderId="65" xfId="34" applyNumberFormat="1" applyFont="1" applyFill="1" applyBorder="1" applyAlignment="1" applyProtection="1">
      <alignment horizontal="left" vertical="top"/>
    </xf>
    <xf numFmtId="0" fontId="28" fillId="28" borderId="36" xfId="34" applyNumberFormat="1" applyFont="1" applyFill="1" applyBorder="1" applyAlignment="1" applyProtection="1">
      <alignment horizontal="left" vertical="top"/>
    </xf>
    <xf numFmtId="0" fontId="28" fillId="0" borderId="36" xfId="34" applyNumberFormat="1" applyFont="1" applyFill="1" applyBorder="1" applyAlignment="1" applyProtection="1">
      <alignment horizontal="center" vertical="center"/>
    </xf>
    <xf numFmtId="0" fontId="28" fillId="0" borderId="0" xfId="34" applyNumberFormat="1" applyFont="1" applyBorder="1" applyAlignment="1" applyProtection="1">
      <alignment vertical="center"/>
    </xf>
    <xf numFmtId="0" fontId="28" fillId="0" borderId="0" xfId="0" applyNumberFormat="1" applyFont="1" applyFill="1" applyBorder="1" applyAlignment="1" applyProtection="1">
      <alignment vertical="top" wrapText="1"/>
    </xf>
    <xf numFmtId="0" fontId="25" fillId="0" borderId="0" xfId="34" applyNumberFormat="1" applyFont="1" applyBorder="1" applyAlignment="1" applyProtection="1">
      <alignment horizontal="right" vertical="top" wrapText="1"/>
    </xf>
    <xf numFmtId="0" fontId="28" fillId="25" borderId="36" xfId="34" applyNumberFormat="1" applyFont="1" applyFill="1" applyBorder="1" applyAlignment="1" applyProtection="1">
      <alignment horizontal="left" vertical="center"/>
    </xf>
    <xf numFmtId="0" fontId="28" fillId="28" borderId="68" xfId="34" applyNumberFormat="1" applyFont="1" applyFill="1" applyBorder="1" applyAlignment="1" applyProtection="1">
      <alignment horizontal="left" vertical="center"/>
    </xf>
    <xf numFmtId="0" fontId="28" fillId="28" borderId="11" xfId="34" applyNumberFormat="1" applyFont="1" applyFill="1" applyBorder="1" applyAlignment="1" applyProtection="1">
      <alignment horizontal="left" vertical="center"/>
    </xf>
    <xf numFmtId="0" fontId="28" fillId="25" borderId="36" xfId="34" applyNumberFormat="1" applyFont="1" applyFill="1" applyBorder="1" applyAlignment="1" applyProtection="1">
      <alignment horizontal="center" vertical="center"/>
    </xf>
    <xf numFmtId="0" fontId="28" fillId="28" borderId="67" xfId="34" applyNumberFormat="1" applyFont="1" applyFill="1" applyBorder="1" applyAlignment="1" applyProtection="1">
      <alignment vertical="center"/>
    </xf>
    <xf numFmtId="0" fontId="28" fillId="28" borderId="68" xfId="34" applyNumberFormat="1" applyFont="1" applyFill="1" applyBorder="1" applyAlignment="1" applyProtection="1">
      <alignment vertical="center"/>
    </xf>
    <xf numFmtId="0" fontId="28" fillId="28" borderId="10" xfId="34" applyNumberFormat="1" applyFont="1" applyFill="1" applyBorder="1" applyAlignment="1" applyProtection="1">
      <alignment vertical="center"/>
    </xf>
    <xf numFmtId="0" fontId="28" fillId="28" borderId="10" xfId="34" applyNumberFormat="1" applyFont="1" applyFill="1" applyBorder="1" applyAlignment="1" applyProtection="1">
      <alignment vertical="top" wrapText="1"/>
    </xf>
    <xf numFmtId="0" fontId="28" fillId="28" borderId="58" xfId="34" applyNumberFormat="1" applyFont="1" applyFill="1" applyBorder="1" applyAlignment="1" applyProtection="1">
      <alignment horizontal="left" vertical="center"/>
    </xf>
    <xf numFmtId="0" fontId="28" fillId="0" borderId="58" xfId="34" applyNumberFormat="1" applyFont="1" applyFill="1" applyBorder="1" applyAlignment="1" applyProtection="1">
      <alignment horizontal="left" vertical="center"/>
    </xf>
    <xf numFmtId="0" fontId="28" fillId="0" borderId="67" xfId="34" applyNumberFormat="1" applyFont="1" applyFill="1" applyBorder="1" applyAlignment="1" applyProtection="1">
      <alignment horizontal="left" vertical="center"/>
    </xf>
    <xf numFmtId="0" fontId="28" fillId="0" borderId="68" xfId="34" applyNumberFormat="1" applyFont="1" applyFill="1" applyBorder="1" applyAlignment="1" applyProtection="1">
      <alignment horizontal="left" vertical="center"/>
    </xf>
    <xf numFmtId="0" fontId="28" fillId="28" borderId="67" xfId="34" applyNumberFormat="1" applyFont="1" applyFill="1" applyBorder="1" applyAlignment="1" applyProtection="1">
      <alignment horizontal="left" vertical="center"/>
    </xf>
    <xf numFmtId="0" fontId="28" fillId="28" borderId="10" xfId="34" applyNumberFormat="1" applyFont="1" applyFill="1" applyBorder="1" applyAlignment="1" applyProtection="1">
      <alignment horizontal="left" vertical="center"/>
    </xf>
    <xf numFmtId="0" fontId="28" fillId="28" borderId="58" xfId="34" applyNumberFormat="1" applyFont="1" applyFill="1" applyBorder="1" applyAlignment="1" applyProtection="1">
      <alignment vertical="center"/>
    </xf>
    <xf numFmtId="0" fontId="28" fillId="0" borderId="58" xfId="34" applyNumberFormat="1" applyFont="1" applyFill="1" applyBorder="1" applyAlignment="1" applyProtection="1">
      <alignment vertical="center"/>
    </xf>
    <xf numFmtId="0" fontId="28" fillId="28" borderId="36" xfId="34" applyNumberFormat="1" applyFont="1" applyFill="1" applyBorder="1" applyAlignment="1" applyProtection="1">
      <alignment horizontal="center" vertical="center"/>
    </xf>
    <xf numFmtId="0" fontId="46" fillId="0" borderId="0" xfId="34" applyNumberFormat="1" applyFont="1" applyBorder="1" applyAlignment="1" applyProtection="1">
      <alignment horizontal="right" vertical="center"/>
    </xf>
    <xf numFmtId="0" fontId="28" fillId="25" borderId="36" xfId="34" applyNumberFormat="1" applyFont="1" applyFill="1" applyBorder="1" applyAlignment="1" applyProtection="1">
      <alignment vertical="center"/>
    </xf>
    <xf numFmtId="0" fontId="28" fillId="0" borderId="20" xfId="34" applyNumberFormat="1" applyFont="1" applyFill="1" applyBorder="1" applyAlignment="1" applyProtection="1">
      <alignment horizontal="left" vertical="center"/>
    </xf>
    <xf numFmtId="0" fontId="28" fillId="0" borderId="22" xfId="34" applyNumberFormat="1" applyFont="1" applyFill="1" applyBorder="1" applyAlignment="1" applyProtection="1">
      <alignment vertical="center"/>
    </xf>
    <xf numFmtId="0" fontId="28" fillId="0" borderId="65" xfId="34" applyNumberFormat="1" applyFont="1" applyFill="1" applyBorder="1" applyAlignment="1" applyProtection="1">
      <alignment vertical="center"/>
    </xf>
    <xf numFmtId="0" fontId="28" fillId="28" borderId="55" xfId="34" applyNumberFormat="1" applyFont="1" applyFill="1" applyBorder="1" applyAlignment="1" applyProtection="1">
      <alignment horizontal="left" vertical="center"/>
    </xf>
    <xf numFmtId="0" fontId="28" fillId="28" borderId="21" xfId="34" applyNumberFormat="1" applyFont="1" applyFill="1" applyBorder="1" applyAlignment="1" applyProtection="1">
      <alignment horizontal="left" vertical="center"/>
    </xf>
    <xf numFmtId="0" fontId="28" fillId="28" borderId="56" xfId="34" applyNumberFormat="1" applyFont="1" applyFill="1" applyBorder="1" applyAlignment="1" applyProtection="1">
      <alignment horizontal="left" vertical="center"/>
    </xf>
    <xf numFmtId="0" fontId="28" fillId="28" borderId="20" xfId="34" applyNumberFormat="1" applyFont="1" applyFill="1" applyBorder="1" applyAlignment="1" applyProtection="1">
      <alignment horizontal="left" vertical="center"/>
    </xf>
    <xf numFmtId="0" fontId="28" fillId="28" borderId="22" xfId="34" applyNumberFormat="1" applyFont="1" applyFill="1" applyBorder="1" applyAlignment="1" applyProtection="1">
      <alignment horizontal="left" vertical="center"/>
    </xf>
    <xf numFmtId="0" fontId="28" fillId="28" borderId="55" xfId="34" applyNumberFormat="1" applyFont="1" applyFill="1" applyBorder="1" applyAlignment="1" applyProtection="1">
      <alignment vertical="center"/>
    </xf>
    <xf numFmtId="0" fontId="28" fillId="28" borderId="21" xfId="34" applyNumberFormat="1" applyFont="1" applyFill="1" applyBorder="1" applyAlignment="1" applyProtection="1">
      <alignment vertical="center"/>
    </xf>
    <xf numFmtId="0" fontId="28" fillId="28" borderId="20" xfId="34" applyNumberFormat="1" applyFont="1" applyFill="1" applyBorder="1" applyAlignment="1" applyProtection="1">
      <alignment vertical="center"/>
    </xf>
    <xf numFmtId="0" fontId="28" fillId="28" borderId="22" xfId="34" applyNumberFormat="1" applyFont="1" applyFill="1" applyBorder="1" applyAlignment="1" applyProtection="1">
      <alignment vertical="center"/>
    </xf>
    <xf numFmtId="0" fontId="28" fillId="0" borderId="55" xfId="34" applyNumberFormat="1" applyFont="1" applyBorder="1" applyAlignment="1" applyProtection="1">
      <alignment vertical="center"/>
    </xf>
    <xf numFmtId="0" fontId="28" fillId="28" borderId="20" xfId="34" applyNumberFormat="1" applyFont="1" applyFill="1" applyBorder="1" applyAlignment="1" applyProtection="1">
      <alignment vertical="center" shrinkToFit="1"/>
    </xf>
    <xf numFmtId="0" fontId="28" fillId="0" borderId="23" xfId="34" applyNumberFormat="1" applyFont="1" applyFill="1" applyBorder="1" applyAlignment="1" applyProtection="1">
      <alignment vertical="center" shrinkToFit="1"/>
    </xf>
    <xf numFmtId="0" fontId="28" fillId="0" borderId="22" xfId="34" applyNumberFormat="1" applyFont="1" applyFill="1" applyBorder="1" applyAlignment="1" applyProtection="1">
      <alignment vertical="center" shrinkToFit="1"/>
    </xf>
    <xf numFmtId="0" fontId="28" fillId="0" borderId="20" xfId="34" applyNumberFormat="1" applyFont="1" applyFill="1" applyBorder="1" applyAlignment="1" applyProtection="1">
      <alignment vertical="center"/>
    </xf>
    <xf numFmtId="0" fontId="28" fillId="0" borderId="21" xfId="34" applyNumberFormat="1" applyFont="1" applyFill="1" applyBorder="1" applyAlignment="1" applyProtection="1">
      <alignment vertical="center"/>
    </xf>
    <xf numFmtId="0" fontId="28" fillId="0" borderId="56" xfId="0" applyNumberFormat="1" applyFont="1" applyFill="1" applyBorder="1" applyAlignment="1" applyProtection="1">
      <alignment vertical="center"/>
    </xf>
    <xf numFmtId="0" fontId="28" fillId="0" borderId="20" xfId="34" applyNumberFormat="1" applyFont="1" applyFill="1" applyBorder="1" applyAlignment="1" applyProtection="1">
      <alignment vertical="center" shrinkToFit="1"/>
    </xf>
    <xf numFmtId="0" fontId="28" fillId="0" borderId="64" xfId="34" applyNumberFormat="1" applyFont="1" applyFill="1" applyBorder="1" applyAlignment="1" applyProtection="1">
      <alignment vertical="center" shrinkToFit="1"/>
    </xf>
    <xf numFmtId="0" fontId="28" fillId="0" borderId="63" xfId="34" applyNumberFormat="1" applyFont="1" applyFill="1" applyBorder="1" applyAlignment="1" applyProtection="1">
      <alignment vertical="center"/>
    </xf>
    <xf numFmtId="0" fontId="28" fillId="28" borderId="31" xfId="34" applyNumberFormat="1" applyFont="1" applyFill="1" applyBorder="1" applyAlignment="1" applyProtection="1">
      <alignment vertical="center"/>
    </xf>
    <xf numFmtId="0" fontId="28" fillId="28" borderId="65" xfId="34" applyNumberFormat="1" applyFont="1" applyFill="1" applyBorder="1" applyAlignment="1" applyProtection="1">
      <alignment horizontal="left" vertical="center"/>
    </xf>
    <xf numFmtId="0" fontId="28" fillId="28" borderId="36" xfId="34" applyNumberFormat="1" applyFont="1" applyFill="1" applyBorder="1" applyAlignment="1" applyProtection="1">
      <alignment vertical="center"/>
    </xf>
    <xf numFmtId="0" fontId="28" fillId="27" borderId="94" xfId="39" applyFont="1" applyFill="1" applyBorder="1" applyAlignment="1">
      <alignment horizontal="center" vertical="center"/>
    </xf>
    <xf numFmtId="0" fontId="28" fillId="25" borderId="11" xfId="34" applyNumberFormat="1" applyFont="1" applyFill="1" applyBorder="1" applyAlignment="1" applyProtection="1">
      <alignment vertical="center"/>
    </xf>
    <xf numFmtId="0" fontId="28" fillId="28" borderId="56" xfId="34" applyNumberFormat="1" applyFont="1" applyFill="1" applyBorder="1" applyAlignment="1" applyProtection="1">
      <alignment horizontal="right" vertical="center"/>
    </xf>
    <xf numFmtId="0" fontId="28" fillId="28" borderId="20" xfId="34" applyNumberFormat="1" applyFont="1" applyFill="1" applyBorder="1" applyAlignment="1" applyProtection="1">
      <alignment horizontal="right" vertical="center"/>
    </xf>
    <xf numFmtId="0" fontId="28" fillId="28" borderId="22" xfId="34" applyNumberFormat="1" applyFont="1" applyFill="1" applyBorder="1" applyAlignment="1" applyProtection="1">
      <alignment horizontal="right" vertical="center"/>
    </xf>
    <xf numFmtId="0" fontId="28" fillId="28" borderId="26" xfId="34" applyNumberFormat="1" applyFont="1" applyFill="1" applyBorder="1" applyAlignment="1" applyProtection="1">
      <alignment horizontal="right" vertical="center"/>
    </xf>
    <xf numFmtId="0" fontId="28" fillId="25" borderId="55" xfId="34" applyNumberFormat="1" applyFont="1" applyFill="1" applyBorder="1" applyAlignment="1" applyProtection="1">
      <alignment horizontal="center" vertical="center"/>
    </xf>
    <xf numFmtId="0" fontId="28" fillId="28" borderId="55" xfId="34" applyNumberFormat="1" applyFont="1" applyFill="1" applyBorder="1" applyAlignment="1" applyProtection="1">
      <alignment horizontal="right" vertical="center"/>
    </xf>
    <xf numFmtId="0" fontId="28" fillId="28" borderId="21" xfId="34" applyNumberFormat="1" applyFont="1" applyFill="1" applyBorder="1" applyAlignment="1" applyProtection="1">
      <alignment horizontal="right" vertical="center"/>
    </xf>
    <xf numFmtId="0" fontId="28" fillId="25" borderId="11" xfId="34" applyNumberFormat="1" applyFont="1" applyFill="1" applyBorder="1" applyAlignment="1" applyProtection="1">
      <alignment horizontal="center" vertical="center"/>
    </xf>
    <xf numFmtId="0" fontId="28" fillId="25" borderId="36" xfId="34" applyNumberFormat="1" applyFont="1" applyFill="1" applyBorder="1" applyAlignment="1" applyProtection="1">
      <alignment horizontal="right" vertical="center"/>
    </xf>
    <xf numFmtId="0" fontId="28" fillId="0" borderId="55" xfId="34" applyNumberFormat="1" applyFont="1" applyFill="1" applyBorder="1" applyAlignment="1" applyProtection="1">
      <alignment horizontal="right" vertical="center"/>
    </xf>
    <xf numFmtId="0" fontId="28" fillId="28" borderId="23" xfId="34" applyNumberFormat="1" applyFont="1" applyFill="1" applyBorder="1" applyAlignment="1" applyProtection="1">
      <alignment horizontal="right" vertical="center"/>
    </xf>
    <xf numFmtId="0" fontId="28" fillId="28" borderId="63" xfId="34" applyNumberFormat="1" applyFont="1" applyFill="1" applyBorder="1" applyAlignment="1" applyProtection="1">
      <alignment horizontal="right" vertical="center"/>
    </xf>
    <xf numFmtId="0" fontId="28" fillId="28" borderId="31" xfId="34" applyNumberFormat="1" applyFont="1" applyFill="1" applyBorder="1" applyAlignment="1" applyProtection="1">
      <alignment horizontal="right" vertical="center"/>
    </xf>
    <xf numFmtId="0" fontId="28" fillId="25" borderId="58" xfId="34" applyNumberFormat="1" applyFont="1" applyFill="1" applyBorder="1" applyAlignment="1" applyProtection="1">
      <alignment horizontal="right" vertical="center"/>
    </xf>
    <xf numFmtId="0" fontId="28" fillId="28" borderId="47" xfId="34" applyNumberFormat="1" applyFont="1" applyFill="1" applyBorder="1" applyAlignment="1" applyProtection="1">
      <alignment horizontal="right" vertical="center"/>
    </xf>
    <xf numFmtId="0" fontId="28" fillId="28" borderId="45" xfId="34" applyNumberFormat="1" applyFont="1" applyFill="1" applyBorder="1" applyAlignment="1" applyProtection="1">
      <alignment horizontal="right" vertical="center"/>
    </xf>
    <xf numFmtId="0" fontId="28" fillId="28" borderId="68" xfId="34" applyNumberFormat="1" applyFont="1" applyFill="1" applyBorder="1" applyAlignment="1" applyProtection="1">
      <alignment horizontal="right" vertical="center"/>
    </xf>
    <xf numFmtId="0" fontId="28" fillId="28" borderId="25" xfId="34" applyNumberFormat="1" applyFont="1" applyFill="1" applyBorder="1" applyAlignment="1" applyProtection="1">
      <alignment horizontal="right" vertical="center"/>
    </xf>
    <xf numFmtId="0" fontId="28" fillId="28" borderId="30" xfId="34" applyNumberFormat="1" applyFont="1" applyFill="1" applyBorder="1" applyAlignment="1" applyProtection="1">
      <alignment horizontal="right" vertical="center"/>
    </xf>
    <xf numFmtId="0" fontId="28" fillId="28" borderId="64" xfId="34" applyNumberFormat="1" applyFont="1" applyFill="1" applyBorder="1" applyAlignment="1" applyProtection="1">
      <alignment horizontal="right" vertical="center"/>
    </xf>
    <xf numFmtId="0" fontId="28" fillId="28" borderId="25" xfId="34" applyNumberFormat="1" applyFont="1" applyFill="1" applyBorder="1" applyAlignment="1" applyProtection="1">
      <alignment horizontal="right" vertical="center" shrinkToFit="1"/>
    </xf>
    <xf numFmtId="0" fontId="28" fillId="0" borderId="25" xfId="34" applyNumberFormat="1" applyFont="1" applyFill="1" applyBorder="1" applyAlignment="1" applyProtection="1">
      <alignment horizontal="right" vertical="center"/>
    </xf>
    <xf numFmtId="0" fontId="28" fillId="28" borderId="25" xfId="34" applyNumberFormat="1" applyFont="1" applyFill="1" applyBorder="1" applyAlignment="1" applyProtection="1">
      <alignment horizontal="center" vertical="center"/>
    </xf>
    <xf numFmtId="0" fontId="28" fillId="26" borderId="149" xfId="34" applyNumberFormat="1" applyFont="1" applyFill="1" applyBorder="1" applyAlignment="1" applyProtection="1">
      <alignment vertical="center"/>
    </xf>
    <xf numFmtId="0" fontId="28" fillId="26" borderId="91" xfId="34" applyNumberFormat="1" applyFont="1" applyFill="1" applyBorder="1" applyAlignment="1" applyProtection="1">
      <alignment vertical="center"/>
    </xf>
    <xf numFmtId="0" fontId="28" fillId="27" borderId="94" xfId="34" applyNumberFormat="1" applyFont="1" applyFill="1" applyBorder="1" applyAlignment="1" applyProtection="1">
      <alignment horizontal="center" vertical="center"/>
    </xf>
    <xf numFmtId="0" fontId="28" fillId="25" borderId="0" xfId="34" applyNumberFormat="1" applyFont="1" applyFill="1" applyBorder="1" applyAlignment="1" applyProtection="1">
      <alignment horizontal="center" vertical="center"/>
    </xf>
    <xf numFmtId="0" fontId="28" fillId="28" borderId="0" xfId="34" applyNumberFormat="1" applyFont="1" applyFill="1" applyBorder="1" applyAlignment="1" applyProtection="1">
      <alignment horizontal="center" vertical="center"/>
    </xf>
    <xf numFmtId="0" fontId="28" fillId="28" borderId="15" xfId="34" applyNumberFormat="1" applyFont="1" applyFill="1" applyBorder="1" applyAlignment="1" applyProtection="1">
      <alignment horizontal="center" vertical="center"/>
    </xf>
    <xf numFmtId="0" fontId="28" fillId="28" borderId="40" xfId="34" applyNumberFormat="1" applyFont="1" applyFill="1" applyBorder="1" applyAlignment="1" applyProtection="1">
      <alignment horizontal="center" vertical="center"/>
    </xf>
    <xf numFmtId="0" fontId="28" fillId="28" borderId="61" xfId="34" applyNumberFormat="1" applyFont="1" applyFill="1" applyBorder="1" applyAlignment="1" applyProtection="1">
      <alignment horizontal="center" vertical="center"/>
    </xf>
    <xf numFmtId="0" fontId="28" fillId="28" borderId="11" xfId="34" applyNumberFormat="1" applyFont="1" applyFill="1" applyBorder="1" applyAlignment="1" applyProtection="1">
      <alignment horizontal="center" vertical="center"/>
    </xf>
    <xf numFmtId="0" fontId="28" fillId="28" borderId="59" xfId="34" applyNumberFormat="1" applyFont="1" applyFill="1" applyBorder="1" applyAlignment="1" applyProtection="1">
      <alignment horizontal="center" vertical="center"/>
    </xf>
    <xf numFmtId="0" fontId="28" fillId="28" borderId="62" xfId="34" applyNumberFormat="1" applyFont="1" applyFill="1" applyBorder="1" applyAlignment="1" applyProtection="1">
      <alignment horizontal="center" vertical="center"/>
    </xf>
    <xf numFmtId="0" fontId="28" fillId="26" borderId="118" xfId="34" applyNumberFormat="1" applyFont="1" applyFill="1" applyBorder="1" applyAlignment="1" applyProtection="1">
      <alignment horizontal="center" vertical="center"/>
    </xf>
    <xf numFmtId="0" fontId="28" fillId="26" borderId="74" xfId="34" applyNumberFormat="1" applyFont="1" applyFill="1" applyBorder="1" applyAlignment="1" applyProtection="1">
      <alignment horizontal="center" vertical="center"/>
    </xf>
    <xf numFmtId="0" fontId="28" fillId="0" borderId="0" xfId="34" applyNumberFormat="1" applyFont="1" applyFill="1" applyBorder="1" applyAlignment="1" applyProtection="1">
      <alignment horizontal="center" vertical="center"/>
    </xf>
    <xf numFmtId="0" fontId="35" fillId="0" borderId="0" xfId="34" applyNumberFormat="1" applyFont="1" applyBorder="1" applyAlignment="1" applyProtection="1">
      <alignment horizontal="right" vertical="center"/>
    </xf>
    <xf numFmtId="38" fontId="28" fillId="27" borderId="94" xfId="33" applyFont="1" applyFill="1" applyBorder="1" applyAlignment="1" applyProtection="1">
      <alignment horizontal="center" vertical="center"/>
    </xf>
    <xf numFmtId="38" fontId="28" fillId="27" borderId="30" xfId="33" applyFont="1" applyFill="1" applyBorder="1" applyAlignment="1" applyProtection="1">
      <alignment horizontal="center" vertical="center"/>
    </xf>
    <xf numFmtId="38" fontId="28" fillId="28" borderId="0" xfId="33" applyFont="1" applyFill="1" applyBorder="1" applyAlignment="1" applyProtection="1">
      <alignment horizontal="center" vertical="center"/>
    </xf>
    <xf numFmtId="38" fontId="28" fillId="25" borderId="36" xfId="33" applyFont="1" applyFill="1" applyBorder="1" applyAlignment="1" applyProtection="1">
      <alignment horizontal="center" vertical="center"/>
    </xf>
    <xf numFmtId="38" fontId="28" fillId="28" borderId="15" xfId="33" applyFont="1" applyFill="1" applyBorder="1" applyAlignment="1" applyProtection="1">
      <alignment horizontal="center" vertical="center"/>
    </xf>
    <xf numFmtId="38" fontId="28" fillId="28" borderId="40" xfId="33" applyFont="1" applyFill="1" applyBorder="1" applyAlignment="1" applyProtection="1">
      <alignment horizontal="center" vertical="center"/>
    </xf>
    <xf numFmtId="38" fontId="28" fillId="28" borderId="61" xfId="33" applyFont="1" applyFill="1" applyBorder="1" applyAlignment="1" applyProtection="1">
      <alignment horizontal="center" vertical="center"/>
    </xf>
    <xf numFmtId="38" fontId="28" fillId="28" borderId="0" xfId="33" applyFont="1" applyFill="1" applyBorder="1" applyAlignment="1" applyProtection="1">
      <alignment vertical="center"/>
    </xf>
    <xf numFmtId="38" fontId="28" fillId="28" borderId="36" xfId="33" applyFont="1" applyFill="1" applyBorder="1" applyAlignment="1" applyProtection="1">
      <alignment horizontal="center" vertical="center"/>
    </xf>
    <xf numFmtId="38" fontId="28" fillId="28" borderId="11" xfId="33" applyFont="1" applyFill="1" applyBorder="1" applyAlignment="1" applyProtection="1">
      <alignment horizontal="center" vertical="center"/>
    </xf>
    <xf numFmtId="38" fontId="28" fillId="25" borderId="11" xfId="33" applyFont="1" applyFill="1" applyBorder="1" applyAlignment="1" applyProtection="1">
      <alignment horizontal="center" vertical="center"/>
    </xf>
    <xf numFmtId="38" fontId="28" fillId="0" borderId="36" xfId="33" applyFont="1" applyFill="1" applyBorder="1" applyAlignment="1" applyProtection="1">
      <alignment horizontal="center" vertical="center"/>
    </xf>
    <xf numFmtId="38" fontId="28" fillId="28" borderId="59" xfId="33" applyFont="1" applyFill="1" applyBorder="1" applyAlignment="1" applyProtection="1">
      <alignment horizontal="center" vertical="center"/>
    </xf>
    <xf numFmtId="38" fontId="28" fillId="28" borderId="62" xfId="33" applyFont="1" applyFill="1" applyBorder="1" applyAlignment="1" applyProtection="1">
      <alignment horizontal="center" vertical="center"/>
    </xf>
    <xf numFmtId="38" fontId="28" fillId="26" borderId="74" xfId="33" applyFont="1" applyFill="1" applyBorder="1" applyAlignment="1" applyProtection="1">
      <alignment vertical="center"/>
    </xf>
    <xf numFmtId="38" fontId="28" fillId="0" borderId="0" xfId="33" applyFont="1" applyBorder="1" applyAlignment="1" applyProtection="1">
      <alignment vertical="center"/>
    </xf>
    <xf numFmtId="38" fontId="35" fillId="0" borderId="0" xfId="33" applyFont="1" applyBorder="1" applyAlignment="1" applyProtection="1">
      <alignment horizontal="right" vertical="center"/>
    </xf>
    <xf numFmtId="40" fontId="28" fillId="27" borderId="94" xfId="33" applyNumberFormat="1" applyFont="1" applyFill="1" applyBorder="1" applyAlignment="1" applyProtection="1">
      <alignment horizontal="center" vertical="center"/>
    </xf>
    <xf numFmtId="40" fontId="28" fillId="27" borderId="30" xfId="33" applyNumberFormat="1" applyFont="1" applyFill="1" applyBorder="1" applyAlignment="1" applyProtection="1">
      <alignment horizontal="center" vertical="center"/>
    </xf>
    <xf numFmtId="40" fontId="28" fillId="25" borderId="0" xfId="33" applyNumberFormat="1" applyFont="1" applyFill="1" applyBorder="1" applyAlignment="1" applyProtection="1">
      <alignment horizontal="center" vertical="center"/>
    </xf>
    <xf numFmtId="40" fontId="28" fillId="28" borderId="0" xfId="33" applyNumberFormat="1" applyFont="1" applyFill="1" applyBorder="1" applyAlignment="1" applyProtection="1">
      <alignment horizontal="center" vertical="center"/>
    </xf>
    <xf numFmtId="40" fontId="28" fillId="25" borderId="36" xfId="33" applyNumberFormat="1" applyFont="1" applyFill="1" applyBorder="1" applyAlignment="1" applyProtection="1">
      <alignment horizontal="center" vertical="center"/>
    </xf>
    <xf numFmtId="40" fontId="28" fillId="28" borderId="15" xfId="33" applyNumberFormat="1" applyFont="1" applyFill="1" applyBorder="1" applyAlignment="1" applyProtection="1">
      <alignment horizontal="center" vertical="center"/>
    </xf>
    <xf numFmtId="40" fontId="28" fillId="28" borderId="40" xfId="33" applyNumberFormat="1" applyFont="1" applyFill="1" applyBorder="1" applyAlignment="1" applyProtection="1">
      <alignment horizontal="center" vertical="center"/>
    </xf>
    <xf numFmtId="40" fontId="28" fillId="28" borderId="61" xfId="33" applyNumberFormat="1" applyFont="1" applyFill="1" applyBorder="1" applyAlignment="1" applyProtection="1">
      <alignment horizontal="center" vertical="center"/>
    </xf>
    <xf numFmtId="40" fontId="28" fillId="28" borderId="36" xfId="33" applyNumberFormat="1" applyFont="1" applyFill="1" applyBorder="1" applyAlignment="1" applyProtection="1">
      <alignment horizontal="center" vertical="center"/>
    </xf>
    <xf numFmtId="40" fontId="28" fillId="28" borderId="11" xfId="33" applyNumberFormat="1" applyFont="1" applyFill="1" applyBorder="1" applyAlignment="1" applyProtection="1">
      <alignment horizontal="center" vertical="center"/>
    </xf>
    <xf numFmtId="40" fontId="28" fillId="25" borderId="11" xfId="33" applyNumberFormat="1" applyFont="1" applyFill="1" applyBorder="1" applyAlignment="1" applyProtection="1">
      <alignment horizontal="center" vertical="center"/>
    </xf>
    <xf numFmtId="40" fontId="28" fillId="0" borderId="36" xfId="33" applyNumberFormat="1" applyFont="1" applyFill="1" applyBorder="1" applyAlignment="1" applyProtection="1">
      <alignment horizontal="center" vertical="center"/>
    </xf>
    <xf numFmtId="40" fontId="28" fillId="28" borderId="59" xfId="33" applyNumberFormat="1" applyFont="1" applyFill="1" applyBorder="1" applyAlignment="1" applyProtection="1">
      <alignment horizontal="center" vertical="center"/>
    </xf>
    <xf numFmtId="40" fontId="28" fillId="28" borderId="62" xfId="33" applyNumberFormat="1" applyFont="1" applyFill="1" applyBorder="1" applyAlignment="1" applyProtection="1">
      <alignment horizontal="center" vertical="center"/>
    </xf>
    <xf numFmtId="40" fontId="28" fillId="26" borderId="118" xfId="33" applyNumberFormat="1" applyFont="1" applyFill="1" applyBorder="1" applyAlignment="1" applyProtection="1">
      <alignment vertical="center"/>
    </xf>
    <xf numFmtId="40" fontId="28" fillId="26" borderId="74" xfId="33" applyNumberFormat="1" applyFont="1" applyFill="1" applyBorder="1" applyAlignment="1" applyProtection="1">
      <alignment vertical="center"/>
    </xf>
    <xf numFmtId="40" fontId="28" fillId="0" borderId="0" xfId="33" applyNumberFormat="1" applyFont="1" applyFill="1" applyBorder="1" applyAlignment="1" applyProtection="1">
      <alignment vertical="center"/>
    </xf>
    <xf numFmtId="40" fontId="35" fillId="0" borderId="0" xfId="33" applyNumberFormat="1" applyFont="1" applyBorder="1" applyAlignment="1" applyProtection="1">
      <alignment horizontal="right" vertical="center"/>
    </xf>
    <xf numFmtId="0" fontId="28" fillId="25" borderId="0" xfId="34" applyFont="1" applyFill="1" applyBorder="1" applyAlignment="1">
      <alignment horizontal="center" vertical="center"/>
    </xf>
    <xf numFmtId="0" fontId="28" fillId="28" borderId="0" xfId="34" applyFont="1" applyFill="1" applyBorder="1" applyAlignment="1">
      <alignment horizontal="center" vertical="center"/>
    </xf>
    <xf numFmtId="0" fontId="28" fillId="25" borderId="36" xfId="34" applyFont="1" applyFill="1" applyBorder="1" applyAlignment="1">
      <alignment horizontal="center" vertical="center"/>
    </xf>
    <xf numFmtId="0" fontId="28" fillId="28" borderId="15" xfId="34" applyFont="1" applyFill="1" applyBorder="1" applyAlignment="1">
      <alignment horizontal="center" vertical="center"/>
    </xf>
    <xf numFmtId="0" fontId="28" fillId="28" borderId="40" xfId="34" applyFont="1" applyFill="1" applyBorder="1" applyAlignment="1">
      <alignment horizontal="center" vertical="center"/>
    </xf>
    <xf numFmtId="0" fontId="28" fillId="28" borderId="61" xfId="34" applyFont="1" applyFill="1" applyBorder="1" applyAlignment="1">
      <alignment horizontal="center" vertical="center"/>
    </xf>
    <xf numFmtId="0" fontId="28" fillId="28" borderId="36" xfId="34" applyFont="1" applyFill="1" applyBorder="1" applyAlignment="1">
      <alignment horizontal="center" vertical="center"/>
    </xf>
    <xf numFmtId="0" fontId="28" fillId="28" borderId="11" xfId="34" applyFont="1" applyFill="1" applyBorder="1" applyAlignment="1">
      <alignment horizontal="center" vertical="center"/>
    </xf>
    <xf numFmtId="0" fontId="28" fillId="25" borderId="11" xfId="34" applyFont="1" applyFill="1" applyBorder="1" applyAlignment="1">
      <alignment horizontal="center" vertical="center"/>
    </xf>
    <xf numFmtId="0" fontId="28" fillId="0" borderId="36" xfId="34" applyFont="1" applyFill="1" applyBorder="1" applyAlignment="1">
      <alignment horizontal="center" vertical="center"/>
    </xf>
    <xf numFmtId="0" fontId="28" fillId="28" borderId="59" xfId="34" applyFont="1" applyFill="1" applyBorder="1" applyAlignment="1">
      <alignment horizontal="center" vertical="center"/>
    </xf>
    <xf numFmtId="0" fontId="28" fillId="28" borderId="62" xfId="34" applyFont="1" applyFill="1" applyBorder="1" applyAlignment="1">
      <alignment horizontal="center" vertical="center"/>
    </xf>
    <xf numFmtId="38" fontId="28" fillId="27" borderId="122" xfId="33" applyFont="1" applyFill="1" applyBorder="1" applyAlignment="1" applyProtection="1">
      <alignment horizontal="left" vertical="center"/>
    </xf>
    <xf numFmtId="38" fontId="28" fillId="27" borderId="65" xfId="33" applyFont="1" applyFill="1" applyBorder="1" applyAlignment="1" applyProtection="1">
      <alignment horizontal="center" vertical="center"/>
    </xf>
    <xf numFmtId="38" fontId="28" fillId="28" borderId="40" xfId="33" applyFont="1" applyFill="1" applyBorder="1" applyAlignment="1" applyProtection="1">
      <alignment vertical="center"/>
    </xf>
    <xf numFmtId="38" fontId="28" fillId="28" borderId="61" xfId="33" applyFont="1" applyFill="1" applyBorder="1" applyAlignment="1" applyProtection="1">
      <alignment vertical="center"/>
    </xf>
    <xf numFmtId="38" fontId="28" fillId="28" borderId="36" xfId="33" applyFont="1" applyFill="1" applyBorder="1" applyAlignment="1" applyProtection="1">
      <alignment vertical="center"/>
    </xf>
    <xf numFmtId="38" fontId="28" fillId="28" borderId="11" xfId="33" applyFont="1" applyFill="1" applyBorder="1" applyAlignment="1" applyProtection="1">
      <alignment vertical="center"/>
    </xf>
    <xf numFmtId="38" fontId="28" fillId="28" borderId="15" xfId="33" applyFont="1" applyFill="1" applyBorder="1" applyAlignment="1" applyProtection="1">
      <alignment vertical="center"/>
    </xf>
    <xf numFmtId="38" fontId="28" fillId="0" borderId="36" xfId="33" applyFont="1" applyBorder="1" applyAlignment="1" applyProtection="1">
      <alignment vertical="center"/>
    </xf>
    <xf numFmtId="38" fontId="28" fillId="28" borderId="59" xfId="33" applyFont="1" applyFill="1" applyBorder="1" applyAlignment="1" applyProtection="1">
      <alignment vertical="center"/>
    </xf>
    <xf numFmtId="38" fontId="28" fillId="28" borderId="62" xfId="33" applyFont="1" applyFill="1" applyBorder="1" applyAlignment="1" applyProtection="1">
      <alignment vertical="center"/>
    </xf>
    <xf numFmtId="38" fontId="28" fillId="0" borderId="0" xfId="33" applyFont="1" applyBorder="1" applyAlignment="1" applyProtection="1">
      <alignment horizontal="right" vertical="center"/>
    </xf>
    <xf numFmtId="38" fontId="28" fillId="27" borderId="84" xfId="33" applyFont="1" applyFill="1" applyBorder="1" applyAlignment="1" applyProtection="1">
      <alignment horizontal="center" vertical="center"/>
    </xf>
    <xf numFmtId="38" fontId="28" fillId="27" borderId="0" xfId="33" applyFont="1" applyFill="1" applyBorder="1" applyAlignment="1" applyProtection="1">
      <alignment horizontal="center" vertical="center"/>
    </xf>
    <xf numFmtId="0" fontId="48" fillId="27" borderId="150" xfId="34" applyFont="1" applyFill="1" applyBorder="1" applyAlignment="1">
      <alignment horizontal="center" vertical="center"/>
    </xf>
    <xf numFmtId="0" fontId="47" fillId="27" borderId="26" xfId="34" applyFont="1" applyFill="1" applyBorder="1" applyAlignment="1">
      <alignment horizontal="center" vertical="center"/>
    </xf>
    <xf numFmtId="0" fontId="47" fillId="25" borderId="26" xfId="34" applyFont="1" applyFill="1" applyBorder="1" applyAlignment="1">
      <alignment horizontal="center" vertical="center"/>
    </xf>
    <xf numFmtId="0" fontId="47" fillId="28" borderId="26" xfId="34" applyFont="1" applyFill="1" applyBorder="1" applyAlignment="1">
      <alignment horizontal="center" vertical="center"/>
    </xf>
    <xf numFmtId="0" fontId="47" fillId="28" borderId="30" xfId="34" applyFont="1" applyFill="1" applyBorder="1" applyAlignment="1">
      <alignment horizontal="center" vertical="center"/>
    </xf>
    <xf numFmtId="0" fontId="47" fillId="28" borderId="28" xfId="34" applyFont="1" applyFill="1" applyBorder="1" applyAlignment="1">
      <alignment horizontal="center" vertical="center"/>
    </xf>
    <xf numFmtId="0" fontId="47" fillId="28" borderId="63" xfId="34" applyFont="1" applyFill="1" applyBorder="1" applyAlignment="1">
      <alignment horizontal="center" vertical="center"/>
    </xf>
    <xf numFmtId="38" fontId="28" fillId="28" borderId="30" xfId="33" applyFont="1" applyFill="1" applyBorder="1" applyAlignment="1">
      <alignment vertical="center" shrinkToFit="1"/>
    </xf>
    <xf numFmtId="0" fontId="47" fillId="28" borderId="64" xfId="34" applyFont="1" applyFill="1" applyBorder="1" applyAlignment="1">
      <alignment horizontal="center" vertical="center"/>
    </xf>
    <xf numFmtId="0" fontId="47" fillId="28" borderId="25" xfId="34" applyFont="1" applyFill="1" applyBorder="1" applyAlignment="1">
      <alignment horizontal="center" vertical="center"/>
    </xf>
    <xf numFmtId="0" fontId="47" fillId="28" borderId="29" xfId="34" applyFont="1" applyFill="1" applyBorder="1" applyAlignment="1">
      <alignment horizontal="center" vertical="center"/>
    </xf>
    <xf numFmtId="0" fontId="47" fillId="28" borderId="31" xfId="34" applyFont="1" applyFill="1" applyBorder="1" applyAlignment="1">
      <alignment horizontal="center" vertical="center"/>
    </xf>
    <xf numFmtId="0" fontId="47" fillId="25" borderId="31" xfId="34" applyFont="1" applyFill="1" applyBorder="1" applyAlignment="1">
      <alignment horizontal="center" vertical="center"/>
    </xf>
    <xf numFmtId="0" fontId="47" fillId="0" borderId="30" xfId="34" applyFont="1" applyFill="1" applyBorder="1" applyAlignment="1">
      <alignment horizontal="center" vertical="center"/>
    </xf>
    <xf numFmtId="0" fontId="47" fillId="28" borderId="27" xfId="34" applyFont="1" applyFill="1" applyBorder="1" applyAlignment="1">
      <alignment horizontal="center" vertical="center"/>
    </xf>
    <xf numFmtId="38" fontId="47" fillId="26" borderId="149" xfId="33" applyFont="1" applyFill="1" applyBorder="1" applyAlignment="1">
      <alignment vertical="center" shrinkToFit="1"/>
    </xf>
    <xf numFmtId="0" fontId="47" fillId="26" borderId="91" xfId="34" applyFont="1" applyFill="1" applyBorder="1" applyAlignment="1">
      <alignment vertical="center"/>
    </xf>
    <xf numFmtId="0" fontId="47" fillId="0" borderId="0" xfId="34" applyFont="1" applyFill="1" applyBorder="1" applyAlignment="1">
      <alignment vertical="center"/>
    </xf>
    <xf numFmtId="0" fontId="48" fillId="0" borderId="0" xfId="34" applyFont="1" applyFill="1" applyBorder="1" applyAlignment="1">
      <alignment horizontal="right" vertical="center"/>
    </xf>
    <xf numFmtId="38" fontId="48" fillId="0" borderId="0" xfId="34" applyNumberFormat="1" applyFont="1" applyFill="1" applyBorder="1" applyAlignment="1">
      <alignment vertical="center"/>
    </xf>
    <xf numFmtId="0" fontId="48" fillId="27" borderId="120" xfId="34" applyFont="1" applyFill="1" applyBorder="1" applyAlignment="1">
      <alignment horizontal="center" vertical="center" shrinkToFit="1"/>
    </xf>
    <xf numFmtId="179" fontId="49" fillId="25" borderId="15" xfId="34" applyNumberFormat="1" applyFont="1" applyFill="1" applyBorder="1" applyAlignment="1">
      <alignment horizontal="center" vertical="center" shrinkToFit="1"/>
    </xf>
    <xf numFmtId="179" fontId="49" fillId="28" borderId="15" xfId="34" applyNumberFormat="1" applyFont="1" applyFill="1" applyBorder="1" applyAlignment="1">
      <alignment horizontal="center" vertical="center" shrinkToFit="1"/>
    </xf>
    <xf numFmtId="179" fontId="49" fillId="25" borderId="18" xfId="34" applyNumberFormat="1" applyFont="1" applyFill="1" applyBorder="1" applyAlignment="1">
      <alignment horizontal="center" vertical="center" shrinkToFit="1"/>
    </xf>
    <xf numFmtId="179" fontId="49" fillId="28" borderId="12" xfId="33" applyNumberFormat="1" applyFont="1" applyFill="1" applyBorder="1" applyAlignment="1">
      <alignment horizontal="right" vertical="center" shrinkToFit="1"/>
    </xf>
    <xf numFmtId="179" fontId="49" fillId="28" borderId="60" xfId="33" applyNumberFormat="1" applyFont="1" applyFill="1" applyBorder="1" applyAlignment="1">
      <alignment horizontal="right" vertical="center" shrinkToFit="1"/>
    </xf>
    <xf numFmtId="179" fontId="49" fillId="28" borderId="61" xfId="33" applyNumberFormat="1" applyFont="1" applyFill="1" applyBorder="1" applyAlignment="1">
      <alignment horizontal="right" vertical="center" shrinkToFit="1"/>
    </xf>
    <xf numFmtId="179" fontId="49" fillId="28" borderId="0" xfId="33" applyNumberFormat="1" applyFont="1" applyFill="1" applyBorder="1" applyAlignment="1">
      <alignment horizontal="right" vertical="center" shrinkToFit="1"/>
    </xf>
    <xf numFmtId="179" fontId="49" fillId="28" borderId="15" xfId="33" applyNumberFormat="1" applyFont="1" applyFill="1" applyBorder="1" applyAlignment="1">
      <alignment horizontal="right" vertical="center" shrinkToFit="1"/>
    </xf>
    <xf numFmtId="179" fontId="49" fillId="28" borderId="40" xfId="33" applyNumberFormat="1" applyFont="1" applyFill="1" applyBorder="1" applyAlignment="1">
      <alignment horizontal="right" vertical="center" shrinkToFit="1"/>
    </xf>
    <xf numFmtId="179" fontId="49" fillId="28" borderId="36" xfId="33" applyNumberFormat="1" applyFont="1" applyFill="1" applyBorder="1" applyAlignment="1">
      <alignment horizontal="right" vertical="center" shrinkToFit="1"/>
    </xf>
    <xf numFmtId="179" fontId="49" fillId="28" borderId="62" xfId="33" applyNumberFormat="1" applyFont="1" applyFill="1" applyBorder="1" applyAlignment="1">
      <alignment horizontal="right" vertical="center" shrinkToFit="1"/>
    </xf>
    <xf numFmtId="179" fontId="49" fillId="28" borderId="11" xfId="33" applyNumberFormat="1" applyFont="1" applyFill="1" applyBorder="1" applyAlignment="1">
      <alignment horizontal="right" vertical="center" shrinkToFit="1"/>
    </xf>
    <xf numFmtId="179" fontId="49" fillId="25" borderId="11" xfId="33" applyNumberFormat="1" applyFont="1" applyFill="1" applyBorder="1" applyAlignment="1">
      <alignment horizontal="right" vertical="center" shrinkToFit="1"/>
    </xf>
    <xf numFmtId="179" fontId="49" fillId="25" borderId="36" xfId="33" applyNumberFormat="1" applyFont="1" applyFill="1" applyBorder="1" applyAlignment="1">
      <alignment horizontal="right" vertical="center" shrinkToFit="1"/>
    </xf>
    <xf numFmtId="179" fontId="49" fillId="0" borderId="0" xfId="33" applyNumberFormat="1" applyFont="1" applyFill="1" applyBorder="1" applyAlignment="1">
      <alignment horizontal="right" vertical="center" shrinkToFit="1"/>
    </xf>
    <xf numFmtId="179" fontId="49" fillId="28" borderId="59" xfId="33" applyNumberFormat="1" applyFont="1" applyFill="1" applyBorder="1" applyAlignment="1">
      <alignment horizontal="right" vertical="center" shrinkToFit="1"/>
    </xf>
    <xf numFmtId="179" fontId="49" fillId="0" borderId="15" xfId="33" applyNumberFormat="1" applyFont="1" applyFill="1" applyBorder="1" applyAlignment="1">
      <alignment horizontal="right" vertical="center" shrinkToFit="1"/>
    </xf>
    <xf numFmtId="179" fontId="50" fillId="26" borderId="115" xfId="33" applyNumberFormat="1" applyFont="1" applyFill="1" applyBorder="1" applyAlignment="1">
      <alignment horizontal="right" vertical="center" shrinkToFit="1"/>
    </xf>
    <xf numFmtId="179" fontId="49" fillId="26" borderId="93" xfId="33" applyNumberFormat="1" applyFont="1" applyFill="1" applyBorder="1" applyAlignment="1">
      <alignment horizontal="right" vertical="center" shrinkToFit="1"/>
    </xf>
    <xf numFmtId="38" fontId="48" fillId="0" borderId="0" xfId="33" applyFont="1" applyFill="1" applyBorder="1" applyAlignment="1">
      <alignment horizontal="right" vertical="center"/>
    </xf>
    <xf numFmtId="0" fontId="25" fillId="0" borderId="0" xfId="34" applyFont="1" applyBorder="1" applyAlignment="1">
      <alignment horizontal="right" vertical="center" wrapText="1"/>
    </xf>
    <xf numFmtId="38" fontId="25" fillId="0" borderId="0" xfId="34" applyNumberFormat="1" applyFont="1" applyBorder="1" applyAlignment="1">
      <alignment vertical="center"/>
    </xf>
    <xf numFmtId="0" fontId="48" fillId="27" borderId="135" xfId="34" applyFont="1" applyFill="1" applyBorder="1" applyAlignment="1">
      <alignment horizontal="center" vertical="center" shrinkToFit="1"/>
    </xf>
    <xf numFmtId="0" fontId="28" fillId="27" borderId="130" xfId="34" applyFont="1" applyFill="1" applyBorder="1" applyAlignment="1">
      <alignment horizontal="center" vertical="center"/>
    </xf>
    <xf numFmtId="179" fontId="49" fillId="25" borderId="130" xfId="34" applyNumberFormat="1" applyFont="1" applyFill="1" applyBorder="1" applyAlignment="1">
      <alignment horizontal="center" vertical="center" shrinkToFit="1"/>
    </xf>
    <xf numFmtId="179" fontId="49" fillId="28" borderId="130" xfId="34" applyNumberFormat="1" applyFont="1" applyFill="1" applyBorder="1" applyAlignment="1">
      <alignment horizontal="center" vertical="center" shrinkToFit="1"/>
    </xf>
    <xf numFmtId="179" fontId="49" fillId="25" borderId="129" xfId="33" applyNumberFormat="1" applyFont="1" applyFill="1" applyBorder="1" applyAlignment="1">
      <alignment horizontal="right" vertical="center" shrinkToFit="1"/>
    </xf>
    <xf numFmtId="179" fontId="49" fillId="28" borderId="131" xfId="33" applyNumberFormat="1" applyFont="1" applyFill="1" applyBorder="1" applyAlignment="1">
      <alignment horizontal="right" vertical="center" shrinkToFit="1"/>
    </xf>
    <xf numFmtId="179" fontId="49" fillId="28" borderId="151" xfId="33" applyNumberFormat="1" applyFont="1" applyFill="1" applyBorder="1" applyAlignment="1">
      <alignment horizontal="right" vertical="center" shrinkToFit="1"/>
    </xf>
    <xf numFmtId="179" fontId="49" fillId="28" borderId="37" xfId="33" applyNumberFormat="1" applyFont="1" applyFill="1" applyBorder="1" applyAlignment="1">
      <alignment horizontal="right" vertical="center" shrinkToFit="1"/>
    </xf>
    <xf numFmtId="179" fontId="49" fillId="28" borderId="130" xfId="33" applyNumberFormat="1" applyFont="1" applyFill="1" applyBorder="1" applyAlignment="1">
      <alignment horizontal="right" vertical="center" shrinkToFit="1"/>
    </xf>
    <xf numFmtId="179" fontId="49" fillId="28" borderId="152" xfId="33" applyNumberFormat="1" applyFont="1" applyFill="1" applyBorder="1" applyAlignment="1">
      <alignment horizontal="right" vertical="center" shrinkToFit="1"/>
    </xf>
    <xf numFmtId="179" fontId="49" fillId="28" borderId="129" xfId="33" applyNumberFormat="1" applyFont="1" applyFill="1" applyBorder="1" applyAlignment="1">
      <alignment horizontal="right" vertical="center" shrinkToFit="1"/>
    </xf>
    <xf numFmtId="179" fontId="49" fillId="28" borderId="39" xfId="33" applyNumberFormat="1" applyFont="1" applyFill="1" applyBorder="1" applyAlignment="1">
      <alignment horizontal="right" vertical="center" shrinkToFit="1"/>
    </xf>
    <xf numFmtId="179" fontId="49" fillId="28" borderId="132" xfId="33" applyNumberFormat="1" applyFont="1" applyFill="1" applyBorder="1" applyAlignment="1">
      <alignment horizontal="right" vertical="center" shrinkToFit="1"/>
    </xf>
    <xf numFmtId="179" fontId="49" fillId="25" borderId="132" xfId="33" applyNumberFormat="1" applyFont="1" applyFill="1" applyBorder="1" applyAlignment="1">
      <alignment horizontal="right" vertical="center" shrinkToFit="1"/>
    </xf>
    <xf numFmtId="179" fontId="49" fillId="0" borderId="131" xfId="33" applyNumberFormat="1" applyFont="1" applyFill="1" applyBorder="1" applyAlignment="1">
      <alignment horizontal="right" vertical="center" shrinkToFit="1"/>
    </xf>
    <xf numFmtId="179" fontId="49" fillId="28" borderId="38" xfId="33" applyNumberFormat="1" applyFont="1" applyFill="1" applyBorder="1" applyAlignment="1">
      <alignment horizontal="right" vertical="center" shrinkToFit="1"/>
    </xf>
    <xf numFmtId="179" fontId="49" fillId="0" borderId="130" xfId="33" applyNumberFormat="1" applyFont="1" applyFill="1" applyBorder="1" applyAlignment="1">
      <alignment horizontal="right" vertical="center" shrinkToFit="1"/>
    </xf>
    <xf numFmtId="179" fontId="50" fillId="26" borderId="133" xfId="33" applyNumberFormat="1" applyFont="1" applyFill="1" applyBorder="1" applyAlignment="1">
      <alignment horizontal="right" vertical="center" shrinkToFit="1"/>
    </xf>
    <xf numFmtId="179" fontId="49" fillId="26" borderId="153" xfId="33" applyNumberFormat="1" applyFont="1" applyFill="1" applyBorder="1" applyAlignment="1">
      <alignment horizontal="right" vertical="center" shrinkToFit="1"/>
    </xf>
    <xf numFmtId="0" fontId="25" fillId="0" borderId="0" xfId="34" applyFont="1" applyBorder="1" applyAlignment="1">
      <alignment vertical="center" shrinkToFit="1"/>
    </xf>
    <xf numFmtId="0" fontId="48" fillId="27" borderId="154" xfId="34" applyFont="1" applyFill="1" applyBorder="1" applyAlignment="1">
      <alignment horizontal="center" vertical="center" shrinkToFit="1"/>
    </xf>
    <xf numFmtId="0" fontId="28" fillId="27" borderId="155" xfId="34" applyFont="1" applyFill="1" applyBorder="1" applyAlignment="1">
      <alignment horizontal="center" vertical="center"/>
    </xf>
    <xf numFmtId="179" fontId="49" fillId="25" borderId="155" xfId="34" applyNumberFormat="1" applyFont="1" applyFill="1" applyBorder="1" applyAlignment="1">
      <alignment horizontal="center" vertical="center" shrinkToFit="1"/>
    </xf>
    <xf numFmtId="179" fontId="49" fillId="28" borderId="155" xfId="34" applyNumberFormat="1" applyFont="1" applyFill="1" applyBorder="1" applyAlignment="1">
      <alignment horizontal="center" vertical="center" shrinkToFit="1"/>
    </xf>
    <xf numFmtId="179" fontId="49" fillId="25" borderId="35" xfId="33" applyNumberFormat="1" applyFont="1" applyFill="1" applyBorder="1" applyAlignment="1">
      <alignment horizontal="right" vertical="center" shrinkToFit="1"/>
    </xf>
    <xf numFmtId="179" fontId="49" fillId="28" borderId="156" xfId="33" applyNumberFormat="1" applyFont="1" applyFill="1" applyBorder="1" applyAlignment="1">
      <alignment horizontal="right" vertical="center" shrinkToFit="1"/>
    </xf>
    <xf numFmtId="179" fontId="49" fillId="28" borderId="157" xfId="33" applyNumberFormat="1" applyFont="1" applyFill="1" applyBorder="1" applyAlignment="1">
      <alignment horizontal="right" vertical="center" shrinkToFit="1"/>
    </xf>
    <xf numFmtId="179" fontId="49" fillId="28" borderId="32" xfId="33" applyNumberFormat="1" applyFont="1" applyFill="1" applyBorder="1" applyAlignment="1">
      <alignment horizontal="right" vertical="center" shrinkToFit="1"/>
    </xf>
    <xf numFmtId="179" fontId="49" fillId="28" borderId="155" xfId="33" applyNumberFormat="1" applyFont="1" applyFill="1" applyBorder="1" applyAlignment="1">
      <alignment horizontal="right" vertical="center" shrinkToFit="1"/>
    </xf>
    <xf numFmtId="179" fontId="49" fillId="28" borderId="34" xfId="33" applyNumberFormat="1" applyFont="1" applyFill="1" applyBorder="1" applyAlignment="1">
      <alignment horizontal="right" vertical="center" shrinkToFit="1"/>
    </xf>
    <xf numFmtId="179" fontId="49" fillId="28" borderId="35" xfId="33" applyNumberFormat="1" applyFont="1" applyFill="1" applyBorder="1" applyAlignment="1">
      <alignment horizontal="right" vertical="center" shrinkToFit="1"/>
    </xf>
    <xf numFmtId="179" fontId="49" fillId="28" borderId="158" xfId="33" applyNumberFormat="1" applyFont="1" applyFill="1" applyBorder="1" applyAlignment="1">
      <alignment horizontal="right" vertical="center" shrinkToFit="1"/>
    </xf>
    <xf numFmtId="179" fontId="49" fillId="28" borderId="159" xfId="33" applyNumberFormat="1" applyFont="1" applyFill="1" applyBorder="1" applyAlignment="1">
      <alignment horizontal="right" vertical="center" shrinkToFit="1"/>
    </xf>
    <xf numFmtId="179" fontId="49" fillId="25" borderId="159" xfId="33" applyNumberFormat="1" applyFont="1" applyFill="1" applyBorder="1" applyAlignment="1">
      <alignment horizontal="right" vertical="center" shrinkToFit="1"/>
    </xf>
    <xf numFmtId="179" fontId="49" fillId="0" borderId="156" xfId="33" applyNumberFormat="1" applyFont="1" applyFill="1" applyBorder="1" applyAlignment="1">
      <alignment horizontal="right" vertical="center" shrinkToFit="1"/>
    </xf>
    <xf numFmtId="179" fontId="49" fillId="28" borderId="33" xfId="33" applyNumberFormat="1" applyFont="1" applyFill="1" applyBorder="1" applyAlignment="1">
      <alignment horizontal="right" vertical="center" shrinkToFit="1"/>
    </xf>
    <xf numFmtId="179" fontId="49" fillId="0" borderId="155" xfId="33" applyNumberFormat="1" applyFont="1" applyFill="1" applyBorder="1" applyAlignment="1">
      <alignment horizontal="right" vertical="center" shrinkToFit="1"/>
    </xf>
    <xf numFmtId="179" fontId="50" fillId="26" borderId="160" xfId="33" applyNumberFormat="1" applyFont="1" applyFill="1" applyBorder="1" applyAlignment="1">
      <alignment horizontal="right" vertical="center" shrinkToFit="1"/>
    </xf>
    <xf numFmtId="179" fontId="49" fillId="26" borderId="161" xfId="33" applyNumberFormat="1" applyFont="1" applyFill="1" applyBorder="1" applyAlignment="1">
      <alignment horizontal="right" vertical="center" shrinkToFit="1"/>
    </xf>
    <xf numFmtId="0" fontId="48" fillId="27" borderId="162" xfId="34" applyFont="1" applyFill="1" applyBorder="1" applyAlignment="1">
      <alignment horizontal="center" vertical="center" shrinkToFit="1"/>
    </xf>
    <xf numFmtId="0" fontId="28" fillId="27" borderId="19" xfId="34" applyFont="1" applyFill="1" applyBorder="1" applyAlignment="1">
      <alignment horizontal="center" vertical="center"/>
    </xf>
    <xf numFmtId="179" fontId="49" fillId="25" borderId="19" xfId="34" applyNumberFormat="1" applyFont="1" applyFill="1" applyBorder="1" applyAlignment="1">
      <alignment horizontal="center" vertical="center" shrinkToFit="1"/>
    </xf>
    <xf numFmtId="179" fontId="49" fillId="28" borderId="19" xfId="34" applyNumberFormat="1" applyFont="1" applyFill="1" applyBorder="1" applyAlignment="1">
      <alignment horizontal="center" vertical="center" shrinkToFit="1"/>
    </xf>
    <xf numFmtId="179" fontId="49" fillId="25" borderId="18" xfId="33" applyNumberFormat="1" applyFont="1" applyFill="1" applyBorder="1" applyAlignment="1">
      <alignment horizontal="right" vertical="center" shrinkToFit="1"/>
    </xf>
    <xf numFmtId="179" fontId="49" fillId="28" borderId="163" xfId="33" applyNumberFormat="1" applyFont="1" applyFill="1" applyBorder="1" applyAlignment="1">
      <alignment horizontal="right" vertical="center" shrinkToFit="1"/>
    </xf>
    <xf numFmtId="179" fontId="49" fillId="28" borderId="14" xfId="33" applyNumberFormat="1" applyFont="1" applyFill="1" applyBorder="1" applyAlignment="1">
      <alignment horizontal="right" vertical="center" shrinkToFit="1"/>
    </xf>
    <xf numFmtId="179" fontId="49" fillId="28" borderId="19" xfId="33" applyNumberFormat="1" applyFont="1" applyFill="1" applyBorder="1" applyAlignment="1">
      <alignment horizontal="right" vertical="center" shrinkToFit="1"/>
    </xf>
    <xf numFmtId="179" fontId="49" fillId="28" borderId="17" xfId="33" applyNumberFormat="1" applyFont="1" applyFill="1" applyBorder="1" applyAlignment="1">
      <alignment horizontal="right" vertical="center" shrinkToFit="1"/>
    </xf>
    <xf numFmtId="179" fontId="49" fillId="28" borderId="18" xfId="33" applyNumberFormat="1" applyFont="1" applyFill="1" applyBorder="1" applyAlignment="1">
      <alignment horizontal="right" vertical="center" shrinkToFit="1"/>
    </xf>
    <xf numFmtId="179" fontId="49" fillId="28" borderId="16" xfId="33" applyNumberFormat="1" applyFont="1" applyFill="1" applyBorder="1" applyAlignment="1">
      <alignment horizontal="right" vertical="center" shrinkToFit="1"/>
    </xf>
    <xf numFmtId="179" fontId="49" fillId="28" borderId="164" xfId="33" applyNumberFormat="1" applyFont="1" applyFill="1" applyBorder="1" applyAlignment="1">
      <alignment horizontal="right" vertical="center" shrinkToFit="1"/>
    </xf>
    <xf numFmtId="179" fontId="49" fillId="25" borderId="164" xfId="33" applyNumberFormat="1" applyFont="1" applyFill="1" applyBorder="1" applyAlignment="1">
      <alignment horizontal="right" vertical="center" shrinkToFit="1"/>
    </xf>
    <xf numFmtId="179" fontId="49" fillId="0" borderId="163" xfId="33" applyNumberFormat="1" applyFont="1" applyFill="1" applyBorder="1" applyAlignment="1">
      <alignment horizontal="right" vertical="center" shrinkToFit="1"/>
    </xf>
    <xf numFmtId="179" fontId="49" fillId="28" borderId="13" xfId="33" applyNumberFormat="1" applyFont="1" applyFill="1" applyBorder="1" applyAlignment="1">
      <alignment horizontal="right" vertical="center" shrinkToFit="1"/>
    </xf>
    <xf numFmtId="179" fontId="49" fillId="0" borderId="19" xfId="33" applyNumberFormat="1" applyFont="1" applyFill="1" applyBorder="1" applyAlignment="1">
      <alignment horizontal="right" vertical="center" shrinkToFit="1"/>
    </xf>
    <xf numFmtId="179" fontId="50" fillId="26" borderId="165" xfId="33" applyNumberFormat="1" applyFont="1" applyFill="1" applyBorder="1" applyAlignment="1">
      <alignment horizontal="right" vertical="center" shrinkToFit="1"/>
    </xf>
    <xf numFmtId="179" fontId="49" fillId="26" borderId="166" xfId="33" applyNumberFormat="1" applyFont="1" applyFill="1" applyBorder="1" applyAlignment="1">
      <alignment horizontal="right" vertical="center" shrinkToFit="1"/>
    </xf>
    <xf numFmtId="0" fontId="48" fillId="27" borderId="167" xfId="34" applyFont="1" applyFill="1" applyBorder="1" applyAlignment="1">
      <alignment horizontal="center" vertical="center" shrinkToFit="1"/>
    </xf>
    <xf numFmtId="0" fontId="28" fillId="27" borderId="168" xfId="34" applyFont="1" applyFill="1" applyBorder="1" applyAlignment="1">
      <alignment horizontal="center" vertical="center"/>
    </xf>
    <xf numFmtId="179" fontId="49" fillId="25" borderId="168" xfId="34" applyNumberFormat="1" applyFont="1" applyFill="1" applyBorder="1" applyAlignment="1">
      <alignment horizontal="center" vertical="center" shrinkToFit="1"/>
    </xf>
    <xf numFmtId="179" fontId="49" fillId="28" borderId="168" xfId="34" applyNumberFormat="1" applyFont="1" applyFill="1" applyBorder="1" applyAlignment="1">
      <alignment horizontal="center" vertical="center" shrinkToFit="1"/>
    </xf>
    <xf numFmtId="179" fontId="49" fillId="25" borderId="49" xfId="33" applyNumberFormat="1" applyFont="1" applyFill="1" applyBorder="1" applyAlignment="1">
      <alignment horizontal="right" vertical="center" shrinkToFit="1"/>
    </xf>
    <xf numFmtId="179" fontId="49" fillId="28" borderId="70" xfId="33" applyNumberFormat="1" applyFont="1" applyFill="1" applyBorder="1" applyAlignment="1">
      <alignment horizontal="right" vertical="center" shrinkToFit="1"/>
    </xf>
    <xf numFmtId="179" fontId="49" fillId="28" borderId="69" xfId="33" applyNumberFormat="1" applyFont="1" applyFill="1" applyBorder="1" applyAlignment="1">
      <alignment horizontal="right" vertical="center" shrinkToFit="1"/>
    </xf>
    <xf numFmtId="179" fontId="49" fillId="28" borderId="54" xfId="33" applyNumberFormat="1" applyFont="1" applyFill="1" applyBorder="1" applyAlignment="1">
      <alignment horizontal="right" vertical="center" shrinkToFit="1"/>
    </xf>
    <xf numFmtId="179" fontId="49" fillId="28" borderId="168" xfId="33" applyNumberFormat="1" applyFont="1" applyFill="1" applyBorder="1" applyAlignment="1">
      <alignment horizontal="right" vertical="center" shrinkToFit="1"/>
    </xf>
    <xf numFmtId="179" fontId="49" fillId="28" borderId="52" xfId="33" applyNumberFormat="1" applyFont="1" applyFill="1" applyBorder="1" applyAlignment="1">
      <alignment horizontal="right" vertical="center" shrinkToFit="1"/>
    </xf>
    <xf numFmtId="179" fontId="49" fillId="28" borderId="49" xfId="33" applyNumberFormat="1" applyFont="1" applyFill="1" applyBorder="1" applyAlignment="1">
      <alignment horizontal="right" vertical="center" shrinkToFit="1"/>
    </xf>
    <xf numFmtId="179" fontId="49" fillId="28" borderId="50" xfId="33" applyNumberFormat="1" applyFont="1" applyFill="1" applyBorder="1" applyAlignment="1">
      <alignment horizontal="right" vertical="center" shrinkToFit="1"/>
    </xf>
    <xf numFmtId="179" fontId="49" fillId="28" borderId="71" xfId="33" applyNumberFormat="1" applyFont="1" applyFill="1" applyBorder="1" applyAlignment="1">
      <alignment horizontal="right" vertical="center" shrinkToFit="1"/>
    </xf>
    <xf numFmtId="179" fontId="49" fillId="25" borderId="71" xfId="33" applyNumberFormat="1" applyFont="1" applyFill="1" applyBorder="1" applyAlignment="1">
      <alignment horizontal="right" vertical="center" shrinkToFit="1"/>
    </xf>
    <xf numFmtId="179" fontId="49" fillId="0" borderId="70" xfId="33" applyNumberFormat="1" applyFont="1" applyFill="1" applyBorder="1" applyAlignment="1">
      <alignment horizontal="right" vertical="center" shrinkToFit="1"/>
    </xf>
    <xf numFmtId="179" fontId="49" fillId="28" borderId="51" xfId="33" applyNumberFormat="1" applyFont="1" applyFill="1" applyBorder="1" applyAlignment="1">
      <alignment horizontal="right" vertical="center" shrinkToFit="1"/>
    </xf>
    <xf numFmtId="179" fontId="49" fillId="0" borderId="168" xfId="33" applyNumberFormat="1" applyFont="1" applyFill="1" applyBorder="1" applyAlignment="1">
      <alignment horizontal="right" vertical="center" shrinkToFit="1"/>
    </xf>
    <xf numFmtId="179" fontId="50" fillId="26" borderId="169" xfId="33" applyNumberFormat="1" applyFont="1" applyFill="1" applyBorder="1" applyAlignment="1">
      <alignment horizontal="right" vertical="center" shrinkToFit="1"/>
    </xf>
    <xf numFmtId="179" fontId="49" fillId="26" borderId="170" xfId="33" applyNumberFormat="1" applyFont="1" applyFill="1" applyBorder="1" applyAlignment="1">
      <alignment horizontal="right" vertical="center" shrinkToFit="1"/>
    </xf>
    <xf numFmtId="0" fontId="48" fillId="27" borderId="171" xfId="34" applyFont="1" applyFill="1" applyBorder="1" applyAlignment="1">
      <alignment horizontal="center" vertical="center" shrinkToFit="1"/>
    </xf>
    <xf numFmtId="0" fontId="28" fillId="27" borderId="172" xfId="34" applyFont="1" applyFill="1" applyBorder="1" applyAlignment="1">
      <alignment horizontal="center" vertical="center"/>
    </xf>
    <xf numFmtId="179" fontId="49" fillId="25" borderId="172" xfId="34" applyNumberFormat="1" applyFont="1" applyFill="1" applyBorder="1" applyAlignment="1">
      <alignment horizontal="center" vertical="center" shrinkToFit="1"/>
    </xf>
    <xf numFmtId="179" fontId="49" fillId="28" borderId="172" xfId="34" applyNumberFormat="1" applyFont="1" applyFill="1" applyBorder="1" applyAlignment="1">
      <alignment horizontal="center" vertical="center" shrinkToFit="1"/>
    </xf>
    <xf numFmtId="179" fontId="49" fillId="25" borderId="173" xfId="33" applyNumberFormat="1" applyFont="1" applyFill="1" applyBorder="1" applyAlignment="1">
      <alignment horizontal="right" vertical="center" shrinkToFit="1"/>
    </xf>
    <xf numFmtId="179" fontId="49" fillId="28" borderId="66" xfId="33" applyNumberFormat="1" applyFont="1" applyFill="1" applyBorder="1" applyAlignment="1">
      <alignment horizontal="right" vertical="center" shrinkToFit="1"/>
    </xf>
    <xf numFmtId="179" fontId="49" fillId="28" borderId="43" xfId="33" applyNumberFormat="1" applyFont="1" applyFill="1" applyBorder="1" applyAlignment="1">
      <alignment horizontal="right" vertical="center" shrinkToFit="1"/>
    </xf>
    <xf numFmtId="179" fontId="49" fillId="28" borderId="41" xfId="33" applyNumberFormat="1" applyFont="1" applyFill="1" applyBorder="1" applyAlignment="1">
      <alignment horizontal="right" vertical="center" shrinkToFit="1"/>
    </xf>
    <xf numFmtId="179" fontId="49" fillId="28" borderId="172" xfId="33" applyNumberFormat="1" applyFont="1" applyFill="1" applyBorder="1" applyAlignment="1">
      <alignment horizontal="right" vertical="center" shrinkToFit="1"/>
    </xf>
    <xf numFmtId="179" fontId="49" fillId="28" borderId="44" xfId="33" applyNumberFormat="1" applyFont="1" applyFill="1" applyBorder="1" applyAlignment="1">
      <alignment horizontal="right" vertical="center" shrinkToFit="1"/>
    </xf>
    <xf numFmtId="179" fontId="49" fillId="28" borderId="173" xfId="33" applyNumberFormat="1" applyFont="1" applyFill="1" applyBorder="1" applyAlignment="1">
      <alignment horizontal="right" vertical="center" shrinkToFit="1"/>
    </xf>
    <xf numFmtId="179" fontId="49" fillId="28" borderId="174" xfId="33" applyNumberFormat="1" applyFont="1" applyFill="1" applyBorder="1" applyAlignment="1">
      <alignment horizontal="right" vertical="center" shrinkToFit="1"/>
    </xf>
    <xf numFmtId="179" fontId="49" fillId="28" borderId="175" xfId="33" applyNumberFormat="1" applyFont="1" applyFill="1" applyBorder="1" applyAlignment="1">
      <alignment horizontal="right" vertical="center" shrinkToFit="1"/>
    </xf>
    <xf numFmtId="179" fontId="49" fillId="25" borderId="175" xfId="33" applyNumberFormat="1" applyFont="1" applyFill="1" applyBorder="1" applyAlignment="1">
      <alignment horizontal="right" vertical="center" shrinkToFit="1"/>
    </xf>
    <xf numFmtId="179" fontId="49" fillId="0" borderId="66" xfId="33" applyNumberFormat="1" applyFont="1" applyFill="1" applyBorder="1" applyAlignment="1">
      <alignment horizontal="right" vertical="center" shrinkToFit="1"/>
    </xf>
    <xf numFmtId="179" fontId="49" fillId="28" borderId="42" xfId="33" applyNumberFormat="1" applyFont="1" applyFill="1" applyBorder="1" applyAlignment="1">
      <alignment horizontal="right" vertical="center" shrinkToFit="1"/>
    </xf>
    <xf numFmtId="179" fontId="49" fillId="0" borderId="172" xfId="33" applyNumberFormat="1" applyFont="1" applyFill="1" applyBorder="1" applyAlignment="1">
      <alignment horizontal="right" vertical="center" shrinkToFit="1"/>
    </xf>
    <xf numFmtId="179" fontId="50" fillId="26" borderId="176" xfId="33" applyNumberFormat="1" applyFont="1" applyFill="1" applyBorder="1" applyAlignment="1">
      <alignment horizontal="right" vertical="center" shrinkToFit="1"/>
    </xf>
    <xf numFmtId="179" fontId="49" fillId="26" borderId="177" xfId="33" applyNumberFormat="1" applyFont="1" applyFill="1" applyBorder="1" applyAlignment="1">
      <alignment horizontal="right" vertical="center" shrinkToFit="1"/>
    </xf>
    <xf numFmtId="179" fontId="49" fillId="25" borderId="129" xfId="34" applyNumberFormat="1" applyFont="1" applyFill="1" applyBorder="1" applyAlignment="1">
      <alignment vertical="center" shrinkToFit="1"/>
    </xf>
    <xf numFmtId="179" fontId="49" fillId="28" borderId="129" xfId="34" applyNumberFormat="1" applyFont="1" applyFill="1" applyBorder="1" applyAlignment="1">
      <alignment vertical="center" shrinkToFit="1"/>
    </xf>
    <xf numFmtId="0" fontId="48" fillId="27" borderId="127" xfId="34" applyFont="1" applyFill="1" applyBorder="1" applyAlignment="1">
      <alignment horizontal="center" vertical="center" shrinkToFit="1"/>
    </xf>
    <xf numFmtId="0" fontId="28" fillId="27" borderId="67" xfId="34" applyFont="1" applyFill="1" applyBorder="1" applyAlignment="1">
      <alignment horizontal="center" vertical="center"/>
    </xf>
    <xf numFmtId="179" fontId="49" fillId="25" borderId="67" xfId="34" applyNumberFormat="1" applyFont="1" applyFill="1" applyBorder="1" applyAlignment="1">
      <alignment horizontal="center" vertical="center" shrinkToFit="1"/>
    </xf>
    <xf numFmtId="179" fontId="49" fillId="28" borderId="67" xfId="34" applyNumberFormat="1" applyFont="1" applyFill="1" applyBorder="1" applyAlignment="1">
      <alignment horizontal="center" vertical="center" shrinkToFit="1"/>
    </xf>
    <xf numFmtId="179" fontId="49" fillId="25" borderId="58" xfId="33" applyNumberFormat="1" applyFont="1" applyFill="1" applyBorder="1" applyAlignment="1">
      <alignment horizontal="right" vertical="center" shrinkToFit="1"/>
    </xf>
    <xf numFmtId="179" fontId="49" fillId="28" borderId="10" xfId="33" applyNumberFormat="1" applyFont="1" applyFill="1" applyBorder="1" applyAlignment="1">
      <alignment horizontal="right" vertical="center" shrinkToFit="1"/>
    </xf>
    <xf numFmtId="179" fontId="49" fillId="28" borderId="53" xfId="33" applyNumberFormat="1" applyFont="1" applyFill="1" applyBorder="1" applyAlignment="1">
      <alignment horizontal="right" vertical="center" shrinkToFit="1"/>
    </xf>
    <xf numFmtId="179" fontId="49" fillId="28" borderId="45" xfId="33" applyNumberFormat="1" applyFont="1" applyFill="1" applyBorder="1" applyAlignment="1">
      <alignment horizontal="right" vertical="center" shrinkToFit="1"/>
    </xf>
    <xf numFmtId="179" fontId="49" fillId="28" borderId="67" xfId="33" applyNumberFormat="1" applyFont="1" applyFill="1" applyBorder="1" applyAlignment="1">
      <alignment horizontal="right" vertical="center" shrinkToFit="1"/>
    </xf>
    <xf numFmtId="179" fontId="49" fillId="28" borderId="47" xfId="33" applyNumberFormat="1" applyFont="1" applyFill="1" applyBorder="1" applyAlignment="1">
      <alignment horizontal="right" vertical="center" shrinkToFit="1"/>
    </xf>
    <xf numFmtId="179" fontId="49" fillId="28" borderId="58" xfId="33" applyNumberFormat="1" applyFont="1" applyFill="1" applyBorder="1" applyAlignment="1">
      <alignment horizontal="right" vertical="center" shrinkToFit="1"/>
    </xf>
    <xf numFmtId="179" fontId="49" fillId="28" borderId="178" xfId="33" applyNumberFormat="1" applyFont="1" applyFill="1" applyBorder="1" applyAlignment="1">
      <alignment horizontal="right" vertical="center" shrinkToFit="1"/>
    </xf>
    <xf numFmtId="179" fontId="49" fillId="28" borderId="68" xfId="33" applyNumberFormat="1" applyFont="1" applyFill="1" applyBorder="1" applyAlignment="1">
      <alignment horizontal="right" vertical="center" shrinkToFit="1"/>
    </xf>
    <xf numFmtId="179" fontId="49" fillId="25" borderId="68" xfId="33" applyNumberFormat="1" applyFont="1" applyFill="1" applyBorder="1" applyAlignment="1">
      <alignment horizontal="right" vertical="center" shrinkToFit="1"/>
    </xf>
    <xf numFmtId="179" fontId="49" fillId="0" borderId="10" xfId="33" applyNumberFormat="1" applyFont="1" applyFill="1" applyBorder="1" applyAlignment="1">
      <alignment horizontal="right" vertical="center" shrinkToFit="1"/>
    </xf>
    <xf numFmtId="179" fontId="49" fillId="28" borderId="46" xfId="33" applyNumberFormat="1" applyFont="1" applyFill="1" applyBorder="1" applyAlignment="1">
      <alignment horizontal="right" vertical="center" shrinkToFit="1"/>
    </xf>
    <xf numFmtId="179" fontId="49" fillId="0" borderId="67" xfId="33" applyNumberFormat="1" applyFont="1" applyFill="1" applyBorder="1" applyAlignment="1">
      <alignment horizontal="right" vertical="center" shrinkToFit="1"/>
    </xf>
    <xf numFmtId="179" fontId="50" fillId="26" borderId="125" xfId="33" applyNumberFormat="1" applyFont="1" applyFill="1" applyBorder="1" applyAlignment="1">
      <alignment horizontal="right" vertical="center" shrinkToFit="1"/>
    </xf>
    <xf numFmtId="179" fontId="49" fillId="26" borderId="88" xfId="33" applyNumberFormat="1" applyFont="1" applyFill="1" applyBorder="1" applyAlignment="1">
      <alignment horizontal="right" vertical="center" shrinkToFit="1"/>
    </xf>
    <xf numFmtId="179" fontId="25" fillId="25" borderId="67" xfId="34" applyNumberFormat="1" applyFont="1" applyFill="1" applyBorder="1" applyAlignment="1">
      <alignment horizontal="right" vertical="center" shrinkToFit="1"/>
    </xf>
    <xf numFmtId="179" fontId="25" fillId="28" borderId="67" xfId="34" applyNumberFormat="1" applyFont="1" applyFill="1" applyBorder="1" applyAlignment="1">
      <alignment horizontal="right" vertical="center" shrinkToFit="1"/>
    </xf>
    <xf numFmtId="179" fontId="25" fillId="25" borderId="58" xfId="33" applyNumberFormat="1" applyFont="1" applyFill="1" applyBorder="1" applyAlignment="1">
      <alignment horizontal="right" vertical="center" shrinkToFit="1"/>
    </xf>
    <xf numFmtId="179" fontId="25" fillId="28" borderId="10" xfId="33" applyNumberFormat="1" applyFont="1" applyFill="1" applyBorder="1" applyAlignment="1">
      <alignment horizontal="right" vertical="center" shrinkToFit="1"/>
    </xf>
    <xf numFmtId="179" fontId="25" fillId="28" borderId="53" xfId="33" applyNumberFormat="1" applyFont="1" applyFill="1" applyBorder="1" applyAlignment="1">
      <alignment horizontal="right" vertical="center" shrinkToFit="1"/>
    </xf>
    <xf numFmtId="179" fontId="25" fillId="28" borderId="45" xfId="33" applyNumberFormat="1" applyFont="1" applyFill="1" applyBorder="1" applyAlignment="1">
      <alignment horizontal="right" vertical="center" shrinkToFit="1"/>
    </xf>
    <xf numFmtId="179" fontId="25" fillId="28" borderId="47" xfId="33" applyNumberFormat="1" applyFont="1" applyFill="1" applyBorder="1" applyAlignment="1">
      <alignment horizontal="right" vertical="center" shrinkToFit="1"/>
    </xf>
    <xf numFmtId="179" fontId="25" fillId="28" borderId="58" xfId="33" applyNumberFormat="1" applyFont="1" applyFill="1" applyBorder="1" applyAlignment="1">
      <alignment horizontal="right" vertical="center" shrinkToFit="1"/>
    </xf>
    <xf numFmtId="179" fontId="25" fillId="28" borderId="178" xfId="33" applyNumberFormat="1" applyFont="1" applyFill="1" applyBorder="1" applyAlignment="1">
      <alignment horizontal="right" vertical="center" shrinkToFit="1"/>
    </xf>
    <xf numFmtId="179" fontId="25" fillId="28" borderId="68" xfId="33" applyNumberFormat="1" applyFont="1" applyFill="1" applyBorder="1" applyAlignment="1">
      <alignment horizontal="right" vertical="center" shrinkToFit="1"/>
    </xf>
    <xf numFmtId="179" fontId="25" fillId="25" borderId="68" xfId="33" applyNumberFormat="1" applyFont="1" applyFill="1" applyBorder="1" applyAlignment="1">
      <alignment horizontal="right" vertical="center" shrinkToFit="1"/>
    </xf>
    <xf numFmtId="179" fontId="25" fillId="0" borderId="10" xfId="33" applyNumberFormat="1" applyFont="1" applyFill="1" applyBorder="1" applyAlignment="1">
      <alignment horizontal="right" vertical="center" shrinkToFit="1"/>
    </xf>
    <xf numFmtId="179" fontId="25" fillId="28" borderId="63" xfId="33" applyNumberFormat="1" applyFont="1" applyFill="1" applyBorder="1" applyAlignment="1">
      <alignment horizontal="right" vertical="center" shrinkToFit="1"/>
    </xf>
    <xf numFmtId="179" fontId="25" fillId="28" borderId="27" xfId="33" applyNumberFormat="1" applyFont="1" applyFill="1" applyBorder="1" applyAlignment="1">
      <alignment horizontal="right" vertical="center" shrinkToFit="1"/>
    </xf>
    <xf numFmtId="179" fontId="48" fillId="26" borderId="125" xfId="33" applyNumberFormat="1" applyFont="1" applyFill="1" applyBorder="1" applyAlignment="1">
      <alignment horizontal="right" vertical="center" shrinkToFit="1"/>
    </xf>
    <xf numFmtId="179" fontId="25" fillId="26" borderId="88" xfId="33" applyNumberFormat="1" applyFont="1" applyFill="1" applyBorder="1" applyAlignment="1">
      <alignment horizontal="right" vertical="center" shrinkToFit="1"/>
    </xf>
    <xf numFmtId="179" fontId="25" fillId="28" borderId="46" xfId="33" applyNumberFormat="1" applyFont="1" applyFill="1" applyBorder="1" applyAlignment="1">
      <alignment horizontal="right" vertical="center" shrinkToFit="1"/>
    </xf>
    <xf numFmtId="179" fontId="25" fillId="25" borderId="108" xfId="34" applyNumberFormat="1" applyFont="1" applyFill="1" applyBorder="1" applyAlignment="1">
      <alignment horizontal="right" vertical="center" shrinkToFit="1"/>
    </xf>
    <xf numFmtId="179" fontId="25" fillId="28" borderId="123" xfId="34" applyNumberFormat="1" applyFont="1" applyFill="1" applyBorder="1" applyAlignment="1">
      <alignment horizontal="right" vertical="center" shrinkToFit="1"/>
    </xf>
    <xf numFmtId="179" fontId="25" fillId="25" borderId="123" xfId="33" applyNumberFormat="1" applyFont="1" applyFill="1" applyBorder="1" applyAlignment="1">
      <alignment horizontal="right" vertical="center" shrinkToFit="1"/>
    </xf>
    <xf numFmtId="179" fontId="25" fillId="28" borderId="180" xfId="33" applyNumberFormat="1" applyFont="1" applyFill="1" applyBorder="1" applyAlignment="1">
      <alignment horizontal="right" vertical="center" shrinkToFit="1"/>
    </xf>
    <xf numFmtId="179" fontId="25" fillId="28" borderId="181" xfId="33" applyNumberFormat="1" applyFont="1" applyFill="1" applyBorder="1" applyAlignment="1">
      <alignment horizontal="right" vertical="center" shrinkToFit="1"/>
    </xf>
    <xf numFmtId="179" fontId="25" fillId="28" borderId="182" xfId="33" applyNumberFormat="1" applyFont="1" applyFill="1" applyBorder="1" applyAlignment="1">
      <alignment horizontal="right" vertical="center" shrinkToFit="1"/>
    </xf>
    <xf numFmtId="179" fontId="25" fillId="28" borderId="179" xfId="33" applyNumberFormat="1" applyFont="1" applyFill="1" applyBorder="1" applyAlignment="1">
      <alignment horizontal="right" vertical="center" shrinkToFit="1"/>
    </xf>
    <xf numFmtId="179" fontId="25" fillId="28" borderId="108" xfId="33" applyNumberFormat="1" applyFont="1" applyFill="1" applyBorder="1" applyAlignment="1">
      <alignment horizontal="right" vertical="center" shrinkToFit="1"/>
    </xf>
    <xf numFmtId="179" fontId="25" fillId="25" borderId="183" xfId="33" applyNumberFormat="1" applyFont="1" applyFill="1" applyBorder="1" applyAlignment="1">
      <alignment horizontal="right" vertical="center" shrinkToFit="1"/>
    </xf>
    <xf numFmtId="179" fontId="25" fillId="28" borderId="183" xfId="33" applyNumberFormat="1" applyFont="1" applyFill="1" applyBorder="1" applyAlignment="1">
      <alignment horizontal="right" vertical="center" shrinkToFit="1"/>
    </xf>
    <xf numFmtId="179" fontId="25" fillId="28" borderId="105" xfId="33" applyNumberFormat="1" applyFont="1" applyFill="1" applyBorder="1" applyAlignment="1">
      <alignment horizontal="right" vertical="center" shrinkToFit="1"/>
    </xf>
    <xf numFmtId="179" fontId="25" fillId="28" borderId="103" xfId="33" applyNumberFormat="1" applyFont="1" applyFill="1" applyBorder="1" applyAlignment="1">
      <alignment horizontal="right" vertical="center" shrinkToFit="1"/>
    </xf>
    <xf numFmtId="179" fontId="25" fillId="28" borderId="102" xfId="33" applyNumberFormat="1" applyFont="1" applyFill="1" applyBorder="1" applyAlignment="1">
      <alignment horizontal="right" vertical="center" shrinkToFit="1"/>
    </xf>
    <xf numFmtId="179" fontId="25" fillId="28" borderId="184" xfId="33" applyNumberFormat="1" applyFont="1" applyFill="1" applyBorder="1" applyAlignment="1">
      <alignment horizontal="right" vertical="center" shrinkToFit="1"/>
    </xf>
    <xf numFmtId="179" fontId="25" fillId="28" borderId="104" xfId="33" applyNumberFormat="1" applyFont="1" applyFill="1" applyBorder="1" applyAlignment="1">
      <alignment horizontal="right" vertical="center" shrinkToFit="1"/>
    </xf>
    <xf numFmtId="179" fontId="25" fillId="25" borderId="179" xfId="33" applyNumberFormat="1" applyFont="1" applyFill="1" applyBorder="1" applyAlignment="1">
      <alignment horizontal="right" vertical="center" shrinkToFit="1"/>
    </xf>
    <xf numFmtId="179" fontId="25" fillId="28" borderId="185" xfId="33" applyNumberFormat="1" applyFont="1" applyFill="1" applyBorder="1" applyAlignment="1">
      <alignment horizontal="right" vertical="center" shrinkToFit="1"/>
    </xf>
    <xf numFmtId="179" fontId="25" fillId="0" borderId="108" xfId="33" applyNumberFormat="1" applyFont="1" applyFill="1" applyBorder="1" applyAlignment="1">
      <alignment horizontal="right" vertical="center" shrinkToFit="1"/>
    </xf>
    <xf numFmtId="179" fontId="25" fillId="28" borderId="186" xfId="33" applyNumberFormat="1" applyFont="1" applyFill="1" applyBorder="1" applyAlignment="1">
      <alignment horizontal="right" vertical="center" shrinkToFit="1"/>
    </xf>
    <xf numFmtId="179" fontId="25" fillId="28" borderId="187" xfId="33" applyNumberFormat="1" applyFont="1" applyFill="1" applyBorder="1" applyAlignment="1">
      <alignment horizontal="right" vertical="center" shrinkToFit="1"/>
    </xf>
    <xf numFmtId="179" fontId="48" fillId="26" borderId="188" xfId="33" applyNumberFormat="1" applyFont="1" applyFill="1" applyBorder="1" applyAlignment="1">
      <alignment horizontal="right" vertical="center" shrinkToFit="1"/>
    </xf>
    <xf numFmtId="179" fontId="25" fillId="26" borderId="112" xfId="33" applyNumberFormat="1" applyFont="1" applyFill="1" applyBorder="1" applyAlignment="1">
      <alignment horizontal="right" vertical="center" shrinkToFit="1"/>
    </xf>
    <xf numFmtId="38" fontId="25" fillId="0" borderId="0" xfId="33" applyFont="1" applyFill="1" applyBorder="1" applyAlignment="1">
      <alignment horizontal="right" vertical="center"/>
    </xf>
    <xf numFmtId="0" fontId="28" fillId="25" borderId="190" xfId="34" applyFont="1" applyFill="1" applyBorder="1" applyAlignment="1">
      <alignment horizontal="center" vertical="center"/>
    </xf>
    <xf numFmtId="0" fontId="28" fillId="28" borderId="191" xfId="34" applyFont="1" applyFill="1" applyBorder="1" applyAlignment="1">
      <alignment horizontal="center" vertical="center"/>
    </xf>
    <xf numFmtId="38" fontId="25" fillId="25" borderId="189" xfId="33" applyFont="1" applyFill="1" applyBorder="1" applyAlignment="1">
      <alignment horizontal="right" vertical="center"/>
    </xf>
    <xf numFmtId="38" fontId="25" fillId="28" borderId="190" xfId="33" applyFont="1" applyFill="1" applyBorder="1" applyAlignment="1">
      <alignment horizontal="right" vertical="center"/>
    </xf>
    <xf numFmtId="38" fontId="25" fillId="28" borderId="192" xfId="33" applyFont="1" applyFill="1" applyBorder="1" applyAlignment="1">
      <alignment horizontal="right" vertical="center"/>
    </xf>
    <xf numFmtId="38" fontId="25" fillId="28" borderId="193" xfId="33" applyFont="1" applyFill="1" applyBorder="1" applyAlignment="1">
      <alignment horizontal="right" vertical="center"/>
    </xf>
    <xf numFmtId="38" fontId="25" fillId="28" borderId="190" xfId="33" applyFont="1" applyFill="1" applyBorder="1" applyAlignment="1">
      <alignment horizontal="right" vertical="center" shrinkToFit="1"/>
    </xf>
    <xf numFmtId="38" fontId="25" fillId="28" borderId="191" xfId="33" applyFont="1" applyFill="1" applyBorder="1" applyAlignment="1">
      <alignment horizontal="right" vertical="center"/>
    </xf>
    <xf numFmtId="38" fontId="25" fillId="28" borderId="194" xfId="33" applyFont="1" applyFill="1" applyBorder="1" applyAlignment="1">
      <alignment horizontal="right" vertical="center"/>
    </xf>
    <xf numFmtId="38" fontId="25" fillId="25" borderId="173" xfId="33" applyFont="1" applyFill="1" applyBorder="1" applyAlignment="1">
      <alignment horizontal="right" vertical="center"/>
    </xf>
    <xf numFmtId="38" fontId="25" fillId="28" borderId="173" xfId="33" applyFont="1" applyFill="1" applyBorder="1" applyAlignment="1">
      <alignment horizontal="right" vertical="center"/>
    </xf>
    <xf numFmtId="38" fontId="25" fillId="28" borderId="174" xfId="33" applyFont="1" applyFill="1" applyBorder="1" applyAlignment="1">
      <alignment horizontal="right" vertical="center"/>
    </xf>
    <xf numFmtId="38" fontId="25" fillId="28" borderId="175" xfId="33" applyFont="1" applyFill="1" applyBorder="1" applyAlignment="1">
      <alignment horizontal="right" vertical="center"/>
    </xf>
    <xf numFmtId="38" fontId="25" fillId="28" borderId="172" xfId="33" applyFont="1" applyFill="1" applyBorder="1" applyAlignment="1">
      <alignment horizontal="right" vertical="center"/>
    </xf>
    <xf numFmtId="38" fontId="25" fillId="28" borderId="44" xfId="33" applyFont="1" applyFill="1" applyBorder="1" applyAlignment="1">
      <alignment horizontal="right" vertical="center"/>
    </xf>
    <xf numFmtId="38" fontId="25" fillId="28" borderId="66" xfId="33" applyFont="1" applyFill="1" applyBorder="1" applyAlignment="1">
      <alignment horizontal="right" vertical="center"/>
    </xf>
    <xf numFmtId="38" fontId="25" fillId="28" borderId="195" xfId="33" applyFont="1" applyFill="1" applyBorder="1" applyAlignment="1">
      <alignment horizontal="right" vertical="center"/>
    </xf>
    <xf numFmtId="38" fontId="25" fillId="28" borderId="189" xfId="33" applyFont="1" applyFill="1" applyBorder="1" applyAlignment="1">
      <alignment horizontal="right" vertical="center"/>
    </xf>
    <xf numFmtId="38" fontId="25" fillId="0" borderId="190" xfId="33" applyFont="1" applyFill="1" applyBorder="1" applyAlignment="1">
      <alignment horizontal="right" vertical="center"/>
    </xf>
    <xf numFmtId="38" fontId="25" fillId="28" borderId="196" xfId="33" applyFont="1" applyFill="1" applyBorder="1" applyAlignment="1">
      <alignment horizontal="right" vertical="center"/>
    </xf>
    <xf numFmtId="0" fontId="28" fillId="25" borderId="70" xfId="34" applyFont="1" applyFill="1" applyBorder="1" applyAlignment="1">
      <alignment horizontal="center" vertical="center"/>
    </xf>
    <xf numFmtId="0" fontId="28" fillId="28" borderId="49" xfId="34" applyFont="1" applyFill="1" applyBorder="1" applyAlignment="1">
      <alignment horizontal="center" vertical="center"/>
    </xf>
    <xf numFmtId="38" fontId="25" fillId="25" borderId="49" xfId="33" applyFont="1" applyFill="1" applyBorder="1" applyAlignment="1">
      <alignment horizontal="right" vertical="center"/>
    </xf>
    <xf numFmtId="38" fontId="25" fillId="28" borderId="168" xfId="33" applyFont="1" applyFill="1" applyBorder="1" applyAlignment="1">
      <alignment horizontal="right" vertical="center"/>
    </xf>
    <xf numFmtId="38" fontId="25" fillId="28" borderId="52" xfId="33" applyFont="1" applyFill="1" applyBorder="1" applyAlignment="1">
      <alignment horizontal="right" vertical="center"/>
    </xf>
    <xf numFmtId="38" fontId="25" fillId="28" borderId="50" xfId="33" applyFont="1" applyFill="1" applyBorder="1" applyAlignment="1">
      <alignment horizontal="right" vertical="center"/>
    </xf>
    <xf numFmtId="38" fontId="25" fillId="28" borderId="71" xfId="33" applyFont="1" applyFill="1" applyBorder="1" applyAlignment="1">
      <alignment horizontal="right" vertical="center" shrinkToFit="1"/>
    </xf>
    <xf numFmtId="38" fontId="25" fillId="28" borderId="70" xfId="33" applyFont="1" applyFill="1" applyBorder="1" applyAlignment="1">
      <alignment horizontal="right" vertical="center" shrinkToFit="1"/>
    </xf>
    <xf numFmtId="38" fontId="25" fillId="28" borderId="49" xfId="33" applyFont="1" applyFill="1" applyBorder="1" applyAlignment="1">
      <alignment horizontal="right" vertical="center"/>
    </xf>
    <xf numFmtId="38" fontId="25" fillId="28" borderId="71" xfId="33" applyFont="1" applyFill="1" applyBorder="1" applyAlignment="1">
      <alignment horizontal="right" vertical="center"/>
    </xf>
    <xf numFmtId="38" fontId="25" fillId="28" borderId="70" xfId="33" applyFont="1" applyFill="1" applyBorder="1" applyAlignment="1">
      <alignment horizontal="right" vertical="center"/>
    </xf>
    <xf numFmtId="38" fontId="25" fillId="28" borderId="69" xfId="33" applyFont="1" applyFill="1" applyBorder="1" applyAlignment="1">
      <alignment horizontal="right" vertical="center"/>
    </xf>
    <xf numFmtId="38" fontId="25" fillId="0" borderId="70" xfId="33" applyFont="1" applyFill="1" applyBorder="1" applyAlignment="1">
      <alignment horizontal="right" vertical="center"/>
    </xf>
    <xf numFmtId="38" fontId="25" fillId="28" borderId="54" xfId="33" applyFont="1" applyFill="1" applyBorder="1" applyAlignment="1">
      <alignment horizontal="right" vertical="center"/>
    </xf>
    <xf numFmtId="38" fontId="25" fillId="28" borderId="51" xfId="33" applyFont="1" applyFill="1" applyBorder="1" applyAlignment="1">
      <alignment horizontal="right" vertical="center"/>
    </xf>
    <xf numFmtId="0" fontId="48" fillId="0" borderId="0" xfId="34" applyFont="1" applyFill="1" applyAlignment="1">
      <alignment vertical="center" shrinkToFit="1"/>
    </xf>
    <xf numFmtId="176" fontId="48" fillId="0" borderId="0" xfId="34" applyNumberFormat="1" applyFont="1" applyFill="1" applyAlignment="1">
      <alignment vertical="center"/>
    </xf>
    <xf numFmtId="0" fontId="28" fillId="0" borderId="145" xfId="34" applyNumberFormat="1" applyFont="1" applyFill="1" applyBorder="1" applyAlignment="1" applyProtection="1">
      <alignment horizontal="center" vertical="center"/>
    </xf>
    <xf numFmtId="0" fontId="28" fillId="0" borderId="146" xfId="34" applyNumberFormat="1" applyFont="1" applyFill="1" applyBorder="1" applyAlignment="1" applyProtection="1">
      <alignment horizontal="center" vertical="center"/>
    </xf>
    <xf numFmtId="0" fontId="28" fillId="0" borderId="145" xfId="34" applyNumberFormat="1" applyFont="1" applyBorder="1" applyAlignment="1" applyProtection="1">
      <alignment vertical="center"/>
    </xf>
    <xf numFmtId="0" fontId="28" fillId="0" borderId="80" xfId="34" applyNumberFormat="1" applyFont="1" applyBorder="1" applyAlignment="1" applyProtection="1">
      <alignment vertical="center"/>
    </xf>
    <xf numFmtId="0" fontId="28" fillId="0" borderId="146" xfId="34" applyFont="1" applyFill="1" applyBorder="1" applyAlignment="1">
      <alignment horizontal="center" vertical="center"/>
    </xf>
    <xf numFmtId="0" fontId="28" fillId="0" borderId="145" xfId="34" applyFont="1" applyFill="1" applyBorder="1" applyAlignment="1">
      <alignment horizontal="center" vertical="center"/>
    </xf>
    <xf numFmtId="0" fontId="28" fillId="0" borderId="145" xfId="34" applyNumberFormat="1" applyFont="1" applyFill="1" applyBorder="1" applyAlignment="1" applyProtection="1">
      <alignment vertical="center" wrapText="1"/>
    </xf>
    <xf numFmtId="0" fontId="28" fillId="0" borderId="197" xfId="34" applyNumberFormat="1" applyFont="1" applyFill="1" applyBorder="1" applyAlignment="1" applyProtection="1">
      <alignment vertical="center"/>
    </xf>
    <xf numFmtId="0" fontId="28" fillId="0" borderId="20" xfId="34" applyNumberFormat="1" applyFont="1" applyFill="1" applyBorder="1" applyAlignment="1" applyProtection="1">
      <alignment horizontal="center" vertical="center"/>
    </xf>
    <xf numFmtId="0" fontId="28" fillId="0" borderId="56" xfId="34" applyNumberFormat="1" applyFont="1" applyFill="1" applyBorder="1" applyAlignment="1" applyProtection="1">
      <alignment vertical="top" wrapText="1"/>
    </xf>
    <xf numFmtId="0" fontId="28" fillId="0" borderId="56" xfId="34" applyNumberFormat="1" applyFont="1" applyFill="1" applyBorder="1" applyAlignment="1" applyProtection="1">
      <alignment horizontal="left" vertical="top"/>
    </xf>
    <xf numFmtId="0" fontId="28" fillId="0" borderId="119" xfId="34" applyNumberFormat="1" applyFont="1" applyFill="1" applyBorder="1" applyAlignment="1" applyProtection="1">
      <alignment horizontal="left" vertical="top"/>
    </xf>
    <xf numFmtId="0" fontId="28" fillId="25" borderId="11" xfId="34" applyNumberFormat="1" applyFont="1" applyFill="1" applyBorder="1" applyAlignment="1" applyProtection="1">
      <alignment horizontal="left" vertical="center"/>
    </xf>
    <xf numFmtId="0" fontId="28" fillId="0" borderId="67" xfId="34" applyNumberFormat="1" applyFont="1" applyFill="1" applyBorder="1" applyAlignment="1" applyProtection="1">
      <alignment vertical="center"/>
    </xf>
    <xf numFmtId="0" fontId="28" fillId="0" borderId="68" xfId="34" applyNumberFormat="1" applyFont="1" applyFill="1" applyBorder="1" applyAlignment="1" applyProtection="1">
      <alignment vertical="center"/>
    </xf>
    <xf numFmtId="0" fontId="28" fillId="0" borderId="10" xfId="34" applyNumberFormat="1" applyFont="1" applyFill="1" applyBorder="1" applyAlignment="1" applyProtection="1">
      <alignment vertical="center"/>
    </xf>
    <xf numFmtId="0" fontId="28" fillId="0" borderId="10" xfId="34" applyNumberFormat="1" applyFont="1" applyFill="1" applyBorder="1" applyAlignment="1" applyProtection="1">
      <alignment vertical="top" wrapText="1"/>
    </xf>
    <xf numFmtId="0" fontId="28" fillId="0" borderId="15" xfId="34" applyNumberFormat="1" applyFont="1" applyFill="1" applyBorder="1" applyAlignment="1" applyProtection="1">
      <alignment vertical="center"/>
    </xf>
    <xf numFmtId="0" fontId="28" fillId="0" borderId="11" xfId="34" applyNumberFormat="1" applyFont="1" applyFill="1" applyBorder="1" applyAlignment="1" applyProtection="1">
      <alignment vertical="center"/>
    </xf>
    <xf numFmtId="0" fontId="28" fillId="0" borderId="10" xfId="34" applyNumberFormat="1" applyFont="1" applyFill="1" applyBorder="1" applyAlignment="1" applyProtection="1">
      <alignment horizontal="left" vertical="center"/>
    </xf>
    <xf numFmtId="0" fontId="28" fillId="0" borderId="126" xfId="34" applyNumberFormat="1" applyFont="1" applyFill="1" applyBorder="1" applyAlignment="1" applyProtection="1">
      <alignment horizontal="left" vertical="center"/>
    </xf>
    <xf numFmtId="0" fontId="28" fillId="0" borderId="11" xfId="34" applyNumberFormat="1" applyFont="1" applyFill="1" applyBorder="1" applyAlignment="1" applyProtection="1">
      <alignment horizontal="left" vertical="center"/>
    </xf>
    <xf numFmtId="0" fontId="28" fillId="0" borderId="36" xfId="34" applyNumberFormat="1" applyFont="1" applyFill="1" applyBorder="1" applyAlignment="1" applyProtection="1">
      <alignment horizontal="left" vertical="center"/>
    </xf>
    <xf numFmtId="0" fontId="28" fillId="0" borderId="25" xfId="34" applyNumberFormat="1" applyFont="1" applyFill="1" applyBorder="1" applyAlignment="1" applyProtection="1">
      <alignment horizontal="left" vertical="center"/>
    </xf>
    <xf numFmtId="0" fontId="28" fillId="0" borderId="36" xfId="34" applyNumberFormat="1" applyFont="1" applyFill="1" applyBorder="1" applyAlignment="1" applyProtection="1">
      <alignment vertical="center"/>
    </xf>
    <xf numFmtId="0" fontId="28" fillId="0" borderId="15" xfId="34" applyNumberFormat="1" applyFont="1" applyFill="1" applyBorder="1" applyAlignment="1" applyProtection="1">
      <alignment horizontal="left" vertical="center"/>
    </xf>
    <xf numFmtId="0" fontId="28" fillId="0" borderId="0" xfId="34" applyNumberFormat="1" applyFont="1" applyFill="1" applyBorder="1" applyAlignment="1" applyProtection="1">
      <alignment horizontal="left" vertical="center"/>
    </xf>
    <xf numFmtId="0" fontId="28" fillId="0" borderId="64" xfId="34" applyNumberFormat="1" applyFont="1" applyFill="1" applyBorder="1" applyAlignment="1" applyProtection="1">
      <alignment horizontal="left" vertical="center"/>
    </xf>
    <xf numFmtId="0" fontId="28" fillId="0" borderId="25" xfId="34" applyNumberFormat="1" applyFont="1" applyFill="1" applyBorder="1" applyAlignment="1" applyProtection="1">
      <alignment vertical="center"/>
    </xf>
    <xf numFmtId="0" fontId="28" fillId="0" borderId="86" xfId="34" applyNumberFormat="1" applyFont="1" applyFill="1" applyBorder="1" applyAlignment="1" applyProtection="1">
      <alignment horizontal="left" vertical="center"/>
    </xf>
    <xf numFmtId="0" fontId="28" fillId="0" borderId="26" xfId="34" applyNumberFormat="1" applyFont="1" applyFill="1" applyBorder="1" applyAlignment="1" applyProtection="1">
      <alignment vertical="center"/>
    </xf>
    <xf numFmtId="0" fontId="28" fillId="0" borderId="55" xfId="34" applyNumberFormat="1" applyFont="1" applyFill="1" applyBorder="1" applyAlignment="1" applyProtection="1">
      <alignment horizontal="left" vertical="center"/>
    </xf>
    <xf numFmtId="0" fontId="28" fillId="0" borderId="21" xfId="34" applyNumberFormat="1" applyFont="1" applyFill="1" applyBorder="1" applyAlignment="1" applyProtection="1">
      <alignment horizontal="left" vertical="center"/>
    </xf>
    <xf numFmtId="0" fontId="28" fillId="0" borderId="56" xfId="34" applyNumberFormat="1" applyFont="1" applyFill="1" applyBorder="1" applyAlignment="1" applyProtection="1">
      <alignment horizontal="left" vertical="center"/>
    </xf>
    <xf numFmtId="0" fontId="28" fillId="0" borderId="22" xfId="34" applyNumberFormat="1" applyFont="1" applyFill="1" applyBorder="1" applyAlignment="1" applyProtection="1">
      <alignment horizontal="left" vertical="center"/>
    </xf>
    <xf numFmtId="0" fontId="28" fillId="0" borderId="64" xfId="34" applyNumberFormat="1" applyFont="1" applyFill="1" applyBorder="1" applyAlignment="1" applyProtection="1">
      <alignment vertical="center"/>
    </xf>
    <xf numFmtId="0" fontId="28" fillId="0" borderId="31" xfId="34" applyNumberFormat="1" applyFont="1" applyBorder="1" applyAlignment="1" applyProtection="1">
      <alignment vertical="center"/>
    </xf>
    <xf numFmtId="0" fontId="28" fillId="0" borderId="65" xfId="34" applyNumberFormat="1" applyFont="1" applyFill="1" applyBorder="1" applyAlignment="1" applyProtection="1">
      <alignment horizontal="left" vertical="center"/>
    </xf>
    <xf numFmtId="0" fontId="28" fillId="0" borderId="119" xfId="34" applyNumberFormat="1" applyFont="1" applyBorder="1" applyAlignment="1" applyProtection="1">
      <alignment vertical="center"/>
    </xf>
    <xf numFmtId="0" fontId="28" fillId="27" borderId="91" xfId="34" applyNumberFormat="1" applyFont="1" applyFill="1" applyBorder="1" applyAlignment="1" applyProtection="1">
      <alignment horizontal="center" vertical="center"/>
    </xf>
    <xf numFmtId="0" fontId="28" fillId="0" borderId="15" xfId="34" applyNumberFormat="1" applyFont="1" applyBorder="1" applyAlignment="1" applyProtection="1">
      <alignment horizontal="center" vertical="center"/>
    </xf>
    <xf numFmtId="0" fontId="28" fillId="0" borderId="40" xfId="34" applyNumberFormat="1" applyFont="1" applyFill="1" applyBorder="1" applyAlignment="1" applyProtection="1">
      <alignment horizontal="center" vertical="center"/>
    </xf>
    <xf numFmtId="0" fontId="28" fillId="0" borderId="61" xfId="34" applyNumberFormat="1" applyFont="1" applyFill="1" applyBorder="1" applyAlignment="1" applyProtection="1">
      <alignment horizontal="center" vertical="center"/>
    </xf>
    <xf numFmtId="0" fontId="28" fillId="0" borderId="11" xfId="34" applyNumberFormat="1" applyFont="1" applyFill="1" applyBorder="1" applyAlignment="1" applyProtection="1">
      <alignment horizontal="center" vertical="center"/>
    </xf>
    <xf numFmtId="0" fontId="28" fillId="0" borderId="60" xfId="34" applyNumberFormat="1" applyFont="1" applyFill="1" applyBorder="1" applyAlignment="1" applyProtection="1">
      <alignment horizontal="center" vertical="center"/>
    </xf>
    <xf numFmtId="0" fontId="28" fillId="0" borderId="86" xfId="34" applyNumberFormat="1" applyFont="1" applyFill="1" applyBorder="1" applyAlignment="1" applyProtection="1">
      <alignment horizontal="center" vertical="center"/>
    </xf>
    <xf numFmtId="38" fontId="28" fillId="27" borderId="91" xfId="33" applyFont="1" applyFill="1" applyBorder="1" applyAlignment="1" applyProtection="1">
      <alignment horizontal="center" vertical="center"/>
    </xf>
    <xf numFmtId="38" fontId="28" fillId="0" borderId="0" xfId="33" applyFont="1" applyFill="1" applyBorder="1" applyAlignment="1" applyProtection="1">
      <alignment horizontal="center" vertical="center"/>
    </xf>
    <xf numFmtId="38" fontId="28" fillId="0" borderId="15" xfId="33" applyFont="1" applyFill="1" applyBorder="1" applyAlignment="1" applyProtection="1">
      <alignment horizontal="center" vertical="center"/>
    </xf>
    <xf numFmtId="38" fontId="28" fillId="0" borderId="40" xfId="33" applyFont="1" applyFill="1" applyBorder="1" applyAlignment="1" applyProtection="1">
      <alignment horizontal="center" vertical="center"/>
    </xf>
    <xf numFmtId="38" fontId="28" fillId="0" borderId="61" xfId="33" applyFont="1" applyFill="1" applyBorder="1" applyAlignment="1" applyProtection="1">
      <alignment horizontal="center" vertical="center"/>
    </xf>
    <xf numFmtId="38" fontId="28" fillId="0" borderId="11" xfId="33" applyFont="1" applyFill="1" applyBorder="1" applyAlignment="1" applyProtection="1">
      <alignment horizontal="center" vertical="center"/>
    </xf>
    <xf numFmtId="38" fontId="28" fillId="0" borderId="60" xfId="33" applyFont="1" applyFill="1" applyBorder="1" applyAlignment="1" applyProtection="1">
      <alignment horizontal="center" vertical="center"/>
    </xf>
    <xf numFmtId="38" fontId="28" fillId="0" borderId="86" xfId="33" applyFont="1" applyFill="1" applyBorder="1" applyAlignment="1" applyProtection="1">
      <alignment horizontal="center" vertical="center"/>
    </xf>
    <xf numFmtId="40" fontId="28" fillId="27" borderId="91" xfId="33" applyNumberFormat="1" applyFont="1" applyFill="1" applyBorder="1" applyAlignment="1" applyProtection="1">
      <alignment horizontal="center" vertical="center"/>
    </xf>
    <xf numFmtId="40" fontId="28" fillId="0" borderId="15" xfId="33" applyNumberFormat="1" applyFont="1" applyFill="1" applyBorder="1" applyAlignment="1" applyProtection="1">
      <alignment horizontal="center" vertical="center"/>
    </xf>
    <xf numFmtId="40" fontId="28" fillId="0" borderId="40" xfId="33" applyNumberFormat="1" applyFont="1" applyFill="1" applyBorder="1" applyAlignment="1" applyProtection="1">
      <alignment horizontal="center" vertical="center"/>
    </xf>
    <xf numFmtId="40" fontId="28" fillId="0" borderId="61" xfId="33" applyNumberFormat="1" applyFont="1" applyFill="1" applyBorder="1" applyAlignment="1" applyProtection="1">
      <alignment horizontal="center" vertical="center"/>
    </xf>
    <xf numFmtId="40" fontId="28" fillId="0" borderId="11" xfId="33" applyNumberFormat="1" applyFont="1" applyFill="1" applyBorder="1" applyAlignment="1" applyProtection="1">
      <alignment horizontal="center" vertical="center"/>
    </xf>
    <xf numFmtId="40" fontId="28" fillId="0" borderId="60" xfId="33" applyNumberFormat="1" applyFont="1" applyFill="1" applyBorder="1" applyAlignment="1" applyProtection="1">
      <alignment horizontal="center" vertical="center"/>
    </xf>
    <xf numFmtId="40" fontId="28" fillId="0" borderId="86" xfId="33" applyNumberFormat="1" applyFont="1" applyFill="1" applyBorder="1" applyAlignment="1" applyProtection="1">
      <alignment horizontal="center" vertical="center"/>
    </xf>
    <xf numFmtId="0" fontId="21" fillId="0" borderId="91" xfId="34" applyFont="1" applyBorder="1" applyAlignment="1">
      <alignment horizontal="center" vertical="center"/>
    </xf>
    <xf numFmtId="0" fontId="28" fillId="0" borderId="15" xfId="34" applyFont="1" applyFill="1" applyBorder="1" applyAlignment="1">
      <alignment horizontal="center" vertical="center"/>
    </xf>
    <xf numFmtId="0" fontId="28" fillId="0" borderId="40" xfId="34" applyFont="1" applyFill="1" applyBorder="1" applyAlignment="1">
      <alignment horizontal="center" vertical="center"/>
    </xf>
    <xf numFmtId="0" fontId="28" fillId="0" borderId="61" xfId="34" applyFont="1" applyFill="1" applyBorder="1" applyAlignment="1">
      <alignment horizontal="center" vertical="center"/>
    </xf>
    <xf numFmtId="0" fontId="28" fillId="0" borderId="11" xfId="34" applyFont="1" applyFill="1" applyBorder="1" applyAlignment="1">
      <alignment horizontal="center" vertical="center"/>
    </xf>
    <xf numFmtId="0" fontId="28" fillId="0" borderId="60" xfId="34" applyFont="1" applyFill="1" applyBorder="1" applyAlignment="1">
      <alignment horizontal="center" vertical="center"/>
    </xf>
    <xf numFmtId="0" fontId="28" fillId="0" borderId="86" xfId="34" applyFont="1" applyFill="1" applyBorder="1" applyAlignment="1">
      <alignment horizontal="center" vertical="center"/>
    </xf>
    <xf numFmtId="38" fontId="28" fillId="27" borderId="93" xfId="33" applyFont="1" applyFill="1" applyBorder="1" applyAlignment="1" applyProtection="1">
      <alignment horizontal="center" vertical="center"/>
    </xf>
    <xf numFmtId="38" fontId="28" fillId="0" borderId="40" xfId="33" applyFont="1" applyFill="1" applyBorder="1" applyAlignment="1" applyProtection="1">
      <alignment vertical="center"/>
    </xf>
    <xf numFmtId="38" fontId="28" fillId="0" borderId="61" xfId="33" applyFont="1" applyFill="1" applyBorder="1" applyAlignment="1" applyProtection="1">
      <alignment vertical="center"/>
    </xf>
    <xf numFmtId="38" fontId="28" fillId="0" borderId="11" xfId="33" applyFont="1" applyBorder="1" applyAlignment="1" applyProtection="1">
      <alignment vertical="center"/>
    </xf>
    <xf numFmtId="38" fontId="28" fillId="0" borderId="15" xfId="33" applyFont="1" applyBorder="1" applyAlignment="1" applyProtection="1">
      <alignment vertical="center"/>
    </xf>
    <xf numFmtId="38" fontId="28" fillId="0" borderId="60" xfId="33" applyFont="1" applyFill="1" applyBorder="1" applyAlignment="1" applyProtection="1">
      <alignment vertical="center"/>
    </xf>
    <xf numFmtId="38" fontId="28" fillId="0" borderId="86" xfId="33" applyFont="1" applyFill="1" applyBorder="1" applyAlignment="1" applyProtection="1">
      <alignment vertical="center"/>
    </xf>
    <xf numFmtId="38" fontId="28" fillId="27" borderId="74" xfId="33" applyFont="1" applyFill="1" applyBorder="1" applyAlignment="1" applyProtection="1">
      <alignment horizontal="center" vertical="center"/>
    </xf>
    <xf numFmtId="0" fontId="47" fillId="25" borderId="31" xfId="34" applyFont="1" applyFill="1" applyBorder="1" applyAlignment="1">
      <alignment horizontal="center" vertical="center" shrinkToFit="1"/>
    </xf>
    <xf numFmtId="0" fontId="47" fillId="0" borderId="25" xfId="34" applyFont="1" applyFill="1" applyBorder="1" applyAlignment="1">
      <alignment horizontal="center" vertical="center" shrinkToFit="1"/>
    </xf>
    <xf numFmtId="0" fontId="47" fillId="25" borderId="25" xfId="34" applyFont="1" applyFill="1" applyBorder="1" applyAlignment="1">
      <alignment horizontal="center" vertical="center" shrinkToFit="1"/>
    </xf>
    <xf numFmtId="0" fontId="47" fillId="0" borderId="26" xfId="34" applyFont="1" applyFill="1" applyBorder="1" applyAlignment="1">
      <alignment horizontal="center" vertical="center" shrinkToFit="1"/>
    </xf>
    <xf numFmtId="0" fontId="47" fillId="0" borderId="64" xfId="34" applyFont="1" applyFill="1" applyBorder="1" applyAlignment="1">
      <alignment horizontal="center" vertical="center" shrinkToFit="1"/>
    </xf>
    <xf numFmtId="0" fontId="47" fillId="0" borderId="63" xfId="34" applyFont="1" applyFill="1" applyBorder="1" applyAlignment="1">
      <alignment horizontal="center" vertical="center" shrinkToFit="1"/>
    </xf>
    <xf numFmtId="38" fontId="28" fillId="0" borderId="31" xfId="33" applyFont="1" applyFill="1" applyBorder="1" applyAlignment="1">
      <alignment vertical="center" shrinkToFit="1"/>
    </xf>
    <xf numFmtId="38" fontId="28" fillId="0" borderId="48" xfId="33" applyFont="1" applyFill="1" applyBorder="1" applyAlignment="1">
      <alignment vertical="center" shrinkToFit="1"/>
    </xf>
    <xf numFmtId="0" fontId="47" fillId="25" borderId="198" xfId="34" applyFont="1" applyFill="1" applyBorder="1" applyAlignment="1">
      <alignment horizontal="center" vertical="center" shrinkToFit="1"/>
    </xf>
    <xf numFmtId="0" fontId="48" fillId="0" borderId="199" xfId="34" applyFont="1" applyFill="1" applyBorder="1" applyAlignment="1">
      <alignment horizontal="center" vertical="center" shrinkToFit="1"/>
    </xf>
    <xf numFmtId="0" fontId="47" fillId="25" borderId="199" xfId="34" applyFont="1" applyFill="1" applyBorder="1" applyAlignment="1">
      <alignment horizontal="center" vertical="center" shrinkToFit="1"/>
    </xf>
    <xf numFmtId="0" fontId="47" fillId="0" borderId="199" xfId="34" applyFont="1" applyFill="1" applyBorder="1" applyAlignment="1">
      <alignment horizontal="left" vertical="center" shrinkToFit="1"/>
    </xf>
    <xf numFmtId="0" fontId="47" fillId="0" borderId="200" xfId="34" applyFont="1" applyFill="1" applyBorder="1" applyAlignment="1">
      <alignment horizontal="left" vertical="center" shrinkToFit="1"/>
    </xf>
    <xf numFmtId="0" fontId="47" fillId="0" borderId="201" xfId="34" applyFont="1" applyFill="1" applyBorder="1" applyAlignment="1">
      <alignment horizontal="left" vertical="center" shrinkToFit="1"/>
    </xf>
    <xf numFmtId="0" fontId="47" fillId="0" borderId="202" xfId="34" applyFont="1" applyFill="1" applyBorder="1" applyAlignment="1">
      <alignment horizontal="left" vertical="center" shrinkToFit="1"/>
    </xf>
    <xf numFmtId="0" fontId="47" fillId="25" borderId="203" xfId="34" applyFont="1" applyFill="1" applyBorder="1" applyAlignment="1">
      <alignment horizontal="center" vertical="center" shrinkToFit="1"/>
    </xf>
    <xf numFmtId="0" fontId="47" fillId="0" borderId="31" xfId="34" applyFont="1" applyFill="1" applyBorder="1" applyAlignment="1">
      <alignment horizontal="center" vertical="center" shrinkToFit="1"/>
    </xf>
    <xf numFmtId="0" fontId="47" fillId="0" borderId="204" xfId="34" applyFont="1" applyFill="1" applyBorder="1" applyAlignment="1">
      <alignment horizontal="center" vertical="center" shrinkToFit="1"/>
    </xf>
    <xf numFmtId="0" fontId="48" fillId="0" borderId="0" xfId="34" applyFont="1" applyFill="1" applyBorder="1" applyAlignment="1">
      <alignment horizontal="right" vertical="center" shrinkToFit="1"/>
    </xf>
    <xf numFmtId="38" fontId="48" fillId="0" borderId="0" xfId="34" applyNumberFormat="1" applyFont="1" applyFill="1" applyBorder="1" applyAlignment="1">
      <alignment vertical="center" shrinkToFit="1"/>
    </xf>
    <xf numFmtId="0" fontId="28" fillId="25" borderId="31" xfId="34" applyFont="1" applyFill="1" applyBorder="1" applyAlignment="1">
      <alignment horizontal="center" vertical="center"/>
    </xf>
    <xf numFmtId="0" fontId="28" fillId="0" borderId="25" xfId="34" applyFont="1" applyFill="1" applyBorder="1" applyAlignment="1">
      <alignment horizontal="center" vertical="center"/>
    </xf>
    <xf numFmtId="38" fontId="25" fillId="25" borderId="25" xfId="33" applyFont="1" applyFill="1" applyBorder="1" applyAlignment="1">
      <alignment horizontal="right" vertical="center"/>
    </xf>
    <xf numFmtId="38" fontId="25" fillId="0" borderId="26" xfId="33" applyFont="1" applyFill="1" applyBorder="1" applyAlignment="1">
      <alignment horizontal="right" vertical="center"/>
    </xf>
    <xf numFmtId="38" fontId="25" fillId="0" borderId="64" xfId="33" applyFont="1" applyFill="1" applyBorder="1" applyAlignment="1">
      <alignment horizontal="right" vertical="center"/>
    </xf>
    <xf numFmtId="38" fontId="25" fillId="0" borderId="63" xfId="33" applyFont="1" applyFill="1" applyBorder="1" applyAlignment="1">
      <alignment horizontal="right" vertical="center"/>
    </xf>
    <xf numFmtId="38" fontId="25" fillId="0" borderId="31" xfId="33" applyFont="1" applyFill="1" applyBorder="1" applyAlignment="1">
      <alignment horizontal="right" vertical="center" shrinkToFit="1"/>
    </xf>
    <xf numFmtId="38" fontId="25" fillId="0" borderId="48" xfId="33" applyFont="1" applyFill="1" applyBorder="1" applyAlignment="1">
      <alignment horizontal="right" vertical="center" shrinkToFit="1"/>
    </xf>
    <xf numFmtId="38" fontId="25" fillId="25" borderId="203" xfId="33" applyFont="1" applyFill="1" applyBorder="1" applyAlignment="1">
      <alignment horizontal="right" vertical="center"/>
    </xf>
    <xf numFmtId="38" fontId="25" fillId="0" borderId="25" xfId="33" applyFont="1" applyFill="1" applyBorder="1" applyAlignment="1">
      <alignment horizontal="center" vertical="center"/>
    </xf>
    <xf numFmtId="38" fontId="51" fillId="25" borderId="25" xfId="33" applyFont="1" applyFill="1" applyBorder="1" applyAlignment="1">
      <alignment horizontal="right" vertical="center"/>
    </xf>
    <xf numFmtId="38" fontId="51" fillId="0" borderId="25" xfId="33" applyFont="1" applyFill="1" applyBorder="1" applyAlignment="1">
      <alignment horizontal="center" vertical="center"/>
    </xf>
    <xf numFmtId="38" fontId="51" fillId="0" borderId="63" xfId="33" applyFont="1" applyFill="1" applyBorder="1" applyAlignment="1">
      <alignment horizontal="center" vertical="center"/>
    </xf>
    <xf numFmtId="38" fontId="51" fillId="0" borderId="31" xfId="33" applyFont="1" applyFill="1" applyBorder="1" applyAlignment="1">
      <alignment horizontal="center" vertical="center"/>
    </xf>
    <xf numFmtId="38" fontId="51" fillId="0" borderId="26" xfId="33" applyFont="1" applyFill="1" applyBorder="1" applyAlignment="1">
      <alignment horizontal="center" vertical="center"/>
    </xf>
    <xf numFmtId="38" fontId="51" fillId="0" borderId="64" xfId="33" applyFont="1" applyFill="1" applyBorder="1" applyAlignment="1">
      <alignment horizontal="center" vertical="center"/>
    </xf>
    <xf numFmtId="38" fontId="51" fillId="0" borderId="205" xfId="33" applyFont="1" applyFill="1" applyBorder="1" applyAlignment="1">
      <alignment horizontal="center" vertical="center"/>
    </xf>
    <xf numFmtId="38" fontId="51" fillId="25" borderId="31" xfId="33" applyFont="1" applyFill="1" applyBorder="1" applyAlignment="1">
      <alignment horizontal="right" vertical="center"/>
    </xf>
    <xf numFmtId="38" fontId="25" fillId="0" borderId="25" xfId="33" applyFont="1" applyFill="1" applyBorder="1" applyAlignment="1">
      <alignment horizontal="right" vertical="center"/>
    </xf>
    <xf numFmtId="38" fontId="25" fillId="0" borderId="31" xfId="33" applyFont="1" applyFill="1" applyBorder="1" applyAlignment="1">
      <alignment horizontal="right" vertical="center"/>
    </xf>
    <xf numFmtId="38" fontId="25" fillId="0" borderId="204" xfId="33" applyFont="1" applyFill="1" applyBorder="1" applyAlignment="1">
      <alignment horizontal="right" vertical="center"/>
    </xf>
    <xf numFmtId="176" fontId="28" fillId="25" borderId="31" xfId="34" applyNumberFormat="1" applyFont="1" applyFill="1" applyBorder="1" applyAlignment="1">
      <alignment horizontal="center" vertical="center"/>
    </xf>
    <xf numFmtId="176" fontId="28" fillId="0" borderId="25" xfId="34" applyNumberFormat="1" applyFont="1" applyFill="1" applyBorder="1" applyAlignment="1">
      <alignment horizontal="center" vertical="center"/>
    </xf>
    <xf numFmtId="176" fontId="25" fillId="25" borderId="25" xfId="33" applyNumberFormat="1" applyFont="1" applyFill="1" applyBorder="1" applyAlignment="1">
      <alignment horizontal="right" vertical="center"/>
    </xf>
    <xf numFmtId="176" fontId="25" fillId="0" borderId="26" xfId="33" applyNumberFormat="1" applyFont="1" applyFill="1" applyBorder="1" applyAlignment="1">
      <alignment horizontal="right" vertical="center"/>
    </xf>
    <xf numFmtId="176" fontId="25" fillId="0" borderId="64" xfId="33" applyNumberFormat="1" applyFont="1" applyFill="1" applyBorder="1" applyAlignment="1">
      <alignment horizontal="right" vertical="center"/>
    </xf>
    <xf numFmtId="176" fontId="25" fillId="0" borderId="63" xfId="33" applyNumberFormat="1" applyFont="1" applyFill="1" applyBorder="1" applyAlignment="1">
      <alignment horizontal="right" vertical="center"/>
    </xf>
    <xf numFmtId="176" fontId="25" fillId="0" borderId="31" xfId="33" applyNumberFormat="1" applyFont="1" applyFill="1" applyBorder="1" applyAlignment="1">
      <alignment horizontal="right" vertical="center" shrinkToFit="1"/>
    </xf>
    <xf numFmtId="176" fontId="25" fillId="0" borderId="205" xfId="33" applyNumberFormat="1" applyFont="1" applyFill="1" applyBorder="1" applyAlignment="1">
      <alignment horizontal="right" vertical="center" shrinkToFit="1"/>
    </xf>
    <xf numFmtId="176" fontId="25" fillId="25" borderId="203" xfId="33" applyNumberFormat="1" applyFont="1" applyFill="1" applyBorder="1" applyAlignment="1">
      <alignment horizontal="right" vertical="center"/>
    </xf>
    <xf numFmtId="176" fontId="25" fillId="0" borderId="25" xfId="33" applyNumberFormat="1" applyFont="1" applyFill="1" applyBorder="1" applyAlignment="1">
      <alignment horizontal="right" vertical="center"/>
    </xf>
    <xf numFmtId="176" fontId="51" fillId="25" borderId="25" xfId="33" applyNumberFormat="1" applyFont="1" applyFill="1" applyBorder="1" applyAlignment="1">
      <alignment horizontal="right" vertical="center"/>
    </xf>
    <xf numFmtId="176" fontId="51" fillId="0" borderId="25" xfId="33" applyNumberFormat="1" applyFont="1" applyFill="1" applyBorder="1" applyAlignment="1">
      <alignment horizontal="right" vertical="center"/>
    </xf>
    <xf numFmtId="176" fontId="51" fillId="0" borderId="63" xfId="33" applyNumberFormat="1" applyFont="1" applyFill="1" applyBorder="1" applyAlignment="1">
      <alignment horizontal="right" vertical="center"/>
    </xf>
    <xf numFmtId="176" fontId="51" fillId="0" borderId="31" xfId="33" applyNumberFormat="1" applyFont="1" applyFill="1" applyBorder="1" applyAlignment="1">
      <alignment horizontal="right" vertical="center"/>
    </xf>
    <xf numFmtId="176" fontId="51" fillId="0" borderId="26" xfId="33" applyNumberFormat="1" applyFont="1" applyFill="1" applyBorder="1" applyAlignment="1">
      <alignment horizontal="right" vertical="center"/>
    </xf>
    <xf numFmtId="176" fontId="51" fillId="0" borderId="64" xfId="33" applyNumberFormat="1" applyFont="1" applyFill="1" applyBorder="1" applyAlignment="1">
      <alignment horizontal="right" vertical="center"/>
    </xf>
    <xf numFmtId="176" fontId="51" fillId="0" borderId="205" xfId="33" applyNumberFormat="1" applyFont="1" applyFill="1" applyBorder="1" applyAlignment="1">
      <alignment horizontal="right" vertical="center"/>
    </xf>
    <xf numFmtId="176" fontId="51" fillId="25" borderId="31" xfId="33" applyNumberFormat="1" applyFont="1" applyFill="1" applyBorder="1" applyAlignment="1">
      <alignment horizontal="right" vertical="center"/>
    </xf>
    <xf numFmtId="176" fontId="25" fillId="0" borderId="31" xfId="33" applyNumberFormat="1" applyFont="1" applyFill="1" applyBorder="1" applyAlignment="1">
      <alignment horizontal="right" vertical="center"/>
    </xf>
    <xf numFmtId="176" fontId="25" fillId="0" borderId="204" xfId="33" applyNumberFormat="1" applyFont="1" applyFill="1" applyBorder="1" applyAlignment="1">
      <alignment horizontal="right" vertical="center"/>
    </xf>
    <xf numFmtId="176" fontId="25" fillId="0" borderId="0" xfId="34" applyNumberFormat="1" applyFont="1" applyBorder="1" applyAlignment="1">
      <alignment horizontal="right" vertical="center" wrapText="1"/>
    </xf>
    <xf numFmtId="176" fontId="25" fillId="0" borderId="0" xfId="34" applyNumberFormat="1" applyFont="1" applyBorder="1" applyAlignment="1">
      <alignment vertical="center"/>
    </xf>
    <xf numFmtId="38" fontId="25" fillId="0" borderId="205" xfId="33" applyFont="1" applyFill="1" applyBorder="1" applyAlignment="1">
      <alignment horizontal="right" vertical="center" shrinkToFit="1"/>
    </xf>
    <xf numFmtId="38" fontId="51" fillId="0" borderId="25" xfId="33" applyFont="1" applyFill="1" applyBorder="1" applyAlignment="1">
      <alignment horizontal="right" vertical="center"/>
    </xf>
    <xf numFmtId="38" fontId="51" fillId="0" borderId="63" xfId="33" applyFont="1" applyFill="1" applyBorder="1" applyAlignment="1">
      <alignment horizontal="right" vertical="center"/>
    </xf>
    <xf numFmtId="38" fontId="51" fillId="0" borderId="31" xfId="33" applyFont="1" applyFill="1" applyBorder="1" applyAlignment="1">
      <alignment horizontal="right" vertical="center"/>
    </xf>
    <xf numFmtId="38" fontId="51" fillId="0" borderId="26" xfId="33" applyFont="1" applyFill="1" applyBorder="1" applyAlignment="1">
      <alignment horizontal="right" vertical="center"/>
    </xf>
    <xf numFmtId="38" fontId="51" fillId="0" borderId="64" xfId="33" applyFont="1" applyFill="1" applyBorder="1" applyAlignment="1">
      <alignment horizontal="right" vertical="center"/>
    </xf>
    <xf numFmtId="38" fontId="51" fillId="0" borderId="205" xfId="33" applyFont="1" applyFill="1" applyBorder="1" applyAlignment="1">
      <alignment horizontal="right" vertical="center"/>
    </xf>
    <xf numFmtId="38" fontId="51" fillId="0" borderId="206" xfId="33" applyFont="1" applyFill="1" applyBorder="1" applyAlignment="1">
      <alignment horizontal="right" vertical="center"/>
    </xf>
    <xf numFmtId="38" fontId="51" fillId="0" borderId="207" xfId="33" applyFont="1" applyFill="1" applyBorder="1" applyAlignment="1">
      <alignment horizontal="right" vertical="center"/>
    </xf>
    <xf numFmtId="38" fontId="51" fillId="0" borderId="29" xfId="33" applyFont="1" applyFill="1" applyBorder="1" applyAlignment="1">
      <alignment horizontal="right" vertical="center"/>
    </xf>
    <xf numFmtId="38" fontId="51" fillId="0" borderId="208" xfId="33" applyFont="1" applyFill="1" applyBorder="1" applyAlignment="1">
      <alignment horizontal="right" vertical="center"/>
    </xf>
    <xf numFmtId="38" fontId="51" fillId="0" borderId="65" xfId="33" applyFont="1" applyFill="1" applyBorder="1" applyAlignment="1">
      <alignment horizontal="right" vertical="center"/>
    </xf>
    <xf numFmtId="38" fontId="51" fillId="0" borderId="209" xfId="33" applyFont="1" applyFill="1" applyBorder="1" applyAlignment="1">
      <alignment horizontal="right" vertical="center"/>
    </xf>
    <xf numFmtId="38" fontId="51" fillId="0" borderId="210" xfId="33" applyFont="1" applyFill="1" applyBorder="1" applyAlignment="1">
      <alignment horizontal="right" vertical="center"/>
    </xf>
    <xf numFmtId="0" fontId="28" fillId="27" borderId="110" xfId="39" applyFont="1" applyFill="1" applyBorder="1" applyAlignment="1">
      <alignment horizontal="center" vertical="center"/>
    </xf>
    <xf numFmtId="0" fontId="28" fillId="27" borderId="106" xfId="39" applyFont="1" applyFill="1" applyBorder="1" applyAlignment="1">
      <alignment horizontal="center" vertical="center"/>
    </xf>
    <xf numFmtId="0" fontId="28" fillId="25" borderId="103" xfId="34" applyNumberFormat="1" applyFont="1" applyFill="1" applyBorder="1" applyAlignment="1" applyProtection="1">
      <alignment vertical="center"/>
    </xf>
    <xf numFmtId="0" fontId="52" fillId="0" borderId="211" xfId="34" applyNumberFormat="1" applyFont="1" applyFill="1" applyBorder="1" applyAlignment="1" applyProtection="1">
      <alignment horizontal="center" vertical="center"/>
    </xf>
    <xf numFmtId="0" fontId="28" fillId="25" borderId="183" xfId="34" applyNumberFormat="1" applyFont="1" applyFill="1" applyBorder="1" applyAlignment="1" applyProtection="1">
      <alignment horizontal="center" vertical="center"/>
    </xf>
    <xf numFmtId="0" fontId="52" fillId="0" borderId="212" xfId="34" applyNumberFormat="1" applyFont="1" applyFill="1" applyBorder="1" applyAlignment="1" applyProtection="1">
      <alignment horizontal="center" vertical="center"/>
    </xf>
    <xf numFmtId="0" fontId="52" fillId="0" borderId="213" xfId="34" applyNumberFormat="1" applyFont="1" applyFill="1" applyBorder="1" applyAlignment="1" applyProtection="1">
      <alignment horizontal="center" vertical="center"/>
    </xf>
    <xf numFmtId="0" fontId="52" fillId="0" borderId="72" xfId="34" applyNumberFormat="1" applyFont="1" applyFill="1" applyBorder="1" applyAlignment="1" applyProtection="1">
      <alignment horizontal="center" vertical="center"/>
    </xf>
    <xf numFmtId="0" fontId="52" fillId="0" borderId="214" xfId="34" applyNumberFormat="1" applyFont="1" applyFill="1" applyBorder="1" applyAlignment="1" applyProtection="1">
      <alignment horizontal="center" vertical="center"/>
    </xf>
    <xf numFmtId="0" fontId="53" fillId="25" borderId="215" xfId="34" applyNumberFormat="1" applyFont="1" applyFill="1" applyBorder="1" applyAlignment="1" applyProtection="1">
      <alignment horizontal="center" vertical="center"/>
    </xf>
    <xf numFmtId="0" fontId="52" fillId="25" borderId="211" xfId="34" applyNumberFormat="1" applyFont="1" applyFill="1" applyBorder="1" applyAlignment="1" applyProtection="1">
      <alignment horizontal="center" vertical="center"/>
    </xf>
    <xf numFmtId="0" fontId="52" fillId="0" borderId="216" xfId="34" applyNumberFormat="1" applyFont="1" applyFill="1" applyBorder="1" applyAlignment="1" applyProtection="1">
      <alignment horizontal="center" vertical="center"/>
    </xf>
    <xf numFmtId="0" fontId="52" fillId="0" borderId="217" xfId="34" applyNumberFormat="1" applyFont="1" applyFill="1" applyBorder="1" applyAlignment="1" applyProtection="1">
      <alignment horizontal="center" vertical="center"/>
    </xf>
    <xf numFmtId="0" fontId="52" fillId="0" borderId="218" xfId="34" applyNumberFormat="1" applyFont="1" applyFill="1" applyBorder="1" applyAlignment="1" applyProtection="1">
      <alignment horizontal="center" vertical="center"/>
    </xf>
    <xf numFmtId="0" fontId="52" fillId="25" borderId="103" xfId="34" applyNumberFormat="1" applyFont="1" applyFill="1" applyBorder="1" applyAlignment="1" applyProtection="1">
      <alignment horizontal="center" vertical="center"/>
    </xf>
    <xf numFmtId="0" fontId="52" fillId="0" borderId="73" xfId="34" applyNumberFormat="1" applyFont="1" applyFill="1" applyBorder="1" applyAlignment="1" applyProtection="1">
      <alignment horizontal="center" vertical="center"/>
    </xf>
    <xf numFmtId="0" fontId="52" fillId="0" borderId="219" xfId="34" applyNumberFormat="1" applyFont="1" applyFill="1" applyBorder="1" applyAlignment="1" applyProtection="1">
      <alignment horizontal="center" vertical="center"/>
    </xf>
    <xf numFmtId="0" fontId="48" fillId="0" borderId="0" xfId="34" applyFont="1" applyFill="1" applyBorder="1" applyAlignment="1">
      <alignment horizontal="center" vertical="center"/>
    </xf>
    <xf numFmtId="38" fontId="25" fillId="0" borderId="0" xfId="33" applyFont="1" applyFill="1" applyBorder="1" applyAlignment="1">
      <alignment horizontal="right" vertical="center" shrinkToFit="1"/>
    </xf>
    <xf numFmtId="40" fontId="25" fillId="0" borderId="0" xfId="33" applyNumberFormat="1" applyFont="1" applyFill="1" applyBorder="1" applyAlignment="1">
      <alignment horizontal="right" vertical="center"/>
    </xf>
    <xf numFmtId="49" fontId="25" fillId="0" borderId="0" xfId="33" applyNumberFormat="1" applyFont="1" applyFill="1" applyBorder="1" applyAlignment="1">
      <alignment horizontal="right" vertical="center"/>
    </xf>
    <xf numFmtId="38" fontId="28" fillId="0" borderId="0" xfId="33" applyFont="1" applyFill="1" applyBorder="1" applyAlignment="1">
      <alignment vertical="center" shrinkToFit="1"/>
    </xf>
    <xf numFmtId="0" fontId="28" fillId="0" borderId="65" xfId="34" applyFont="1" applyFill="1" applyBorder="1" applyAlignment="1">
      <alignment vertical="center"/>
    </xf>
    <xf numFmtId="0" fontId="28" fillId="0" borderId="65" xfId="34" applyFont="1" applyFill="1" applyBorder="1" applyAlignment="1">
      <alignment horizontal="right" vertical="center"/>
    </xf>
    <xf numFmtId="0" fontId="54" fillId="0" borderId="0" xfId="0" applyFont="1">
      <alignment vertical="center"/>
    </xf>
    <xf numFmtId="0" fontId="55" fillId="0" borderId="0" xfId="37" applyFont="1">
      <alignment vertical="center"/>
    </xf>
    <xf numFmtId="0" fontId="56" fillId="0" borderId="0" xfId="0" applyFont="1" applyFill="1">
      <alignment vertical="center"/>
    </xf>
    <xf numFmtId="0" fontId="54" fillId="0" borderId="63" xfId="37" applyFont="1" applyBorder="1" applyAlignment="1">
      <alignment horizontal="center" vertical="center"/>
    </xf>
    <xf numFmtId="0" fontId="54" fillId="0" borderId="30" xfId="0" applyFont="1" applyFill="1" applyBorder="1" applyAlignment="1">
      <alignment horizontal="center" vertical="center"/>
    </xf>
    <xf numFmtId="0" fontId="54" fillId="0" borderId="25" xfId="0" applyFont="1" applyFill="1" applyBorder="1" applyAlignment="1">
      <alignment horizontal="center" vertical="center"/>
    </xf>
    <xf numFmtId="0" fontId="54" fillId="0" borderId="29" xfId="37" applyFont="1" applyBorder="1" applyAlignment="1">
      <alignment horizontal="center" vertical="center"/>
    </xf>
    <xf numFmtId="0" fontId="54" fillId="0" borderId="27" xfId="37" applyFont="1" applyBorder="1" applyAlignment="1">
      <alignment horizontal="center" vertical="center"/>
    </xf>
    <xf numFmtId="0" fontId="54" fillId="0" borderId="28" xfId="37" applyFont="1" applyBorder="1" applyAlignment="1">
      <alignment horizontal="center" vertical="center"/>
    </xf>
    <xf numFmtId="0" fontId="54" fillId="0" borderId="220" xfId="37" applyFont="1" applyBorder="1" applyAlignment="1">
      <alignment horizontal="center" vertical="center"/>
    </xf>
    <xf numFmtId="0" fontId="54" fillId="0" borderId="113" xfId="37" applyFont="1" applyBorder="1" applyAlignment="1">
      <alignment horizontal="center" vertical="center"/>
    </xf>
    <xf numFmtId="0" fontId="54" fillId="0" borderId="64" xfId="37" applyFont="1" applyBorder="1" applyAlignment="1">
      <alignment horizontal="center" vertical="center"/>
    </xf>
    <xf numFmtId="0" fontId="54" fillId="0" borderId="0" xfId="37" applyFont="1" applyAlignment="1">
      <alignment horizontal="center" vertical="center"/>
    </xf>
    <xf numFmtId="0" fontId="54" fillId="0" borderId="31" xfId="0" applyFont="1" applyBorder="1" applyAlignment="1">
      <alignment horizontal="center" vertical="center"/>
    </xf>
    <xf numFmtId="0" fontId="54" fillId="0" borderId="0" xfId="37" applyFont="1" applyAlignment="1">
      <alignment horizontal="left" vertical="center" wrapText="1"/>
    </xf>
    <xf numFmtId="0" fontId="54" fillId="0" borderId="25" xfId="0" applyFont="1" applyFill="1" applyBorder="1" applyAlignment="1">
      <alignment horizontal="center" vertical="center" wrapText="1"/>
    </xf>
    <xf numFmtId="0" fontId="54" fillId="0" borderId="30" xfId="0" applyFont="1" applyFill="1" applyBorder="1">
      <alignment vertical="center"/>
    </xf>
    <xf numFmtId="180" fontId="57" fillId="0" borderId="27" xfId="37" applyNumberFormat="1" applyFont="1" applyBorder="1">
      <alignment vertical="center"/>
    </xf>
    <xf numFmtId="0" fontId="54" fillId="0" borderId="27" xfId="37" applyFont="1" applyBorder="1">
      <alignment vertical="center"/>
    </xf>
    <xf numFmtId="0" fontId="54" fillId="0" borderId="31" xfId="37" applyFont="1" applyBorder="1">
      <alignment vertical="center"/>
    </xf>
    <xf numFmtId="181" fontId="54" fillId="0" borderId="30" xfId="37" applyNumberFormat="1" applyFont="1" applyBorder="1">
      <alignment vertical="center"/>
    </xf>
    <xf numFmtId="181" fontId="54" fillId="0" borderId="28" xfId="37" applyNumberFormat="1" applyFont="1" applyBorder="1">
      <alignment vertical="center"/>
    </xf>
    <xf numFmtId="181" fontId="54" fillId="0" borderId="25" xfId="37" applyNumberFormat="1" applyFont="1" applyBorder="1">
      <alignment vertical="center"/>
    </xf>
    <xf numFmtId="181" fontId="54" fillId="0" borderId="29" xfId="37" applyNumberFormat="1" applyFont="1" applyBorder="1">
      <alignment vertical="center"/>
    </xf>
    <xf numFmtId="181" fontId="54" fillId="0" borderId="27" xfId="37" applyNumberFormat="1" applyFont="1" applyBorder="1">
      <alignment vertical="center"/>
    </xf>
    <xf numFmtId="181" fontId="54" fillId="0" borderId="113" xfId="37" applyNumberFormat="1" applyFont="1" applyBorder="1">
      <alignment vertical="center"/>
    </xf>
    <xf numFmtId="0" fontId="54" fillId="0" borderId="63" xfId="37" applyFont="1" applyBorder="1">
      <alignment vertical="center"/>
    </xf>
    <xf numFmtId="0" fontId="54" fillId="0" borderId="64" xfId="37" applyFont="1" applyBorder="1" applyAlignment="1">
      <alignment vertical="center" wrapText="1"/>
    </xf>
    <xf numFmtId="181" fontId="54" fillId="0" borderId="63" xfId="37" applyNumberFormat="1" applyFont="1" applyBorder="1" applyAlignment="1">
      <alignment vertical="center" wrapText="1"/>
    </xf>
    <xf numFmtId="181" fontId="54" fillId="0" borderId="64" xfId="37" applyNumberFormat="1" applyFont="1" applyBorder="1" applyAlignment="1">
      <alignment vertical="center" wrapText="1"/>
    </xf>
    <xf numFmtId="181" fontId="57" fillId="0" borderId="31" xfId="37" applyNumberFormat="1" applyFont="1" applyBorder="1">
      <alignment vertical="center"/>
    </xf>
    <xf numFmtId="0" fontId="52" fillId="0" borderId="36" xfId="37" applyFont="1" applyBorder="1" applyAlignment="1">
      <alignment horizontal="center" vertical="center" wrapText="1"/>
    </xf>
    <xf numFmtId="181" fontId="54" fillId="0" borderId="59" xfId="37" applyNumberFormat="1" applyFont="1" applyBorder="1">
      <alignment vertical="center"/>
    </xf>
    <xf numFmtId="0" fontId="54" fillId="0" borderId="59" xfId="37" applyFont="1" applyBorder="1">
      <alignment vertical="center"/>
    </xf>
    <xf numFmtId="0" fontId="54" fillId="0" borderId="11" xfId="0" applyFont="1" applyFill="1" applyBorder="1">
      <alignment vertical="center"/>
    </xf>
    <xf numFmtId="0" fontId="54" fillId="0" borderId="0" xfId="0" applyFont="1" applyFill="1" applyAlignment="1">
      <alignment horizontal="left" vertical="center"/>
    </xf>
    <xf numFmtId="0" fontId="54" fillId="0" borderId="0" xfId="37" applyFont="1" applyAlignment="1">
      <alignment vertical="center" wrapText="1"/>
    </xf>
    <xf numFmtId="0" fontId="54" fillId="0" borderId="65" xfId="37" applyFont="1" applyBorder="1" applyAlignment="1">
      <alignment horizontal="center" vertical="center" wrapText="1"/>
    </xf>
    <xf numFmtId="0" fontId="54" fillId="0" borderId="65" xfId="37" applyFont="1" applyBorder="1">
      <alignment vertical="center"/>
    </xf>
    <xf numFmtId="180" fontId="54" fillId="0" borderId="27" xfId="37" applyNumberFormat="1" applyFont="1" applyBorder="1">
      <alignment vertical="center"/>
    </xf>
    <xf numFmtId="181" fontId="54" fillId="0" borderId="63" xfId="37" applyNumberFormat="1" applyFont="1" applyBorder="1">
      <alignment vertical="center"/>
    </xf>
    <xf numFmtId="0" fontId="54" fillId="30" borderId="25" xfId="37" applyFont="1" applyFill="1" applyBorder="1" applyAlignment="1">
      <alignment horizontal="center" vertical="center"/>
    </xf>
    <xf numFmtId="0" fontId="54" fillId="30" borderId="63" xfId="37" applyFont="1" applyFill="1" applyBorder="1" applyAlignment="1">
      <alignment horizontal="center" vertical="center"/>
    </xf>
    <xf numFmtId="0" fontId="54" fillId="30" borderId="30" xfId="37" applyFont="1" applyFill="1" applyBorder="1" applyAlignment="1">
      <alignment horizontal="center" vertical="center"/>
    </xf>
    <xf numFmtId="0" fontId="54" fillId="30" borderId="28" xfId="37" applyFont="1" applyFill="1" applyBorder="1" applyAlignment="1">
      <alignment horizontal="center" vertical="center"/>
    </xf>
    <xf numFmtId="0" fontId="54" fillId="30" borderId="64" xfId="37" applyFont="1" applyFill="1" applyBorder="1" applyAlignment="1">
      <alignment horizontal="center" vertical="center"/>
    </xf>
    <xf numFmtId="0" fontId="54" fillId="30" borderId="0" xfId="37" applyFont="1" applyFill="1" applyAlignment="1">
      <alignment horizontal="center" vertical="center"/>
    </xf>
    <xf numFmtId="0" fontId="54" fillId="30" borderId="29" xfId="37" applyFont="1" applyFill="1" applyBorder="1" applyAlignment="1">
      <alignment horizontal="center" vertical="center"/>
    </xf>
    <xf numFmtId="0" fontId="54" fillId="30" borderId="31" xfId="37" applyFont="1" applyFill="1" applyBorder="1" applyAlignment="1">
      <alignment horizontal="center" vertical="center"/>
    </xf>
    <xf numFmtId="0" fontId="54" fillId="30" borderId="0" xfId="37" applyFont="1" applyFill="1" applyAlignment="1">
      <alignment horizontal="left" vertical="center" wrapText="1"/>
    </xf>
    <xf numFmtId="0" fontId="54" fillId="0" borderId="0" xfId="0" applyFont="1" applyFill="1" applyAlignment="1">
      <alignment horizontal="right" vertical="center"/>
    </xf>
    <xf numFmtId="38" fontId="54" fillId="0" borderId="0" xfId="33" applyFont="1" applyAlignment="1">
      <alignment horizontal="right" vertical="center" shrinkToFit="1"/>
    </xf>
    <xf numFmtId="181" fontId="54" fillId="30" borderId="25" xfId="37" applyNumberFormat="1" applyFont="1" applyFill="1" applyBorder="1">
      <alignment vertical="center"/>
    </xf>
    <xf numFmtId="181" fontId="54" fillId="30" borderId="63" xfId="37" applyNumberFormat="1" applyFont="1" applyFill="1" applyBorder="1">
      <alignment vertical="center"/>
    </xf>
    <xf numFmtId="181" fontId="54" fillId="30" borderId="27" xfId="37" applyNumberFormat="1" applyFont="1" applyFill="1" applyBorder="1">
      <alignment vertical="center"/>
    </xf>
    <xf numFmtId="181" fontId="54" fillId="30" borderId="28" xfId="37" applyNumberFormat="1" applyFont="1" applyFill="1" applyBorder="1">
      <alignment vertical="center"/>
    </xf>
    <xf numFmtId="0" fontId="54" fillId="30" borderId="63" xfId="37" applyFont="1" applyFill="1" applyBorder="1">
      <alignment vertical="center"/>
    </xf>
    <xf numFmtId="0" fontId="54" fillId="30" borderId="64" xfId="37" applyFont="1" applyFill="1" applyBorder="1" applyAlignment="1">
      <alignment vertical="center" wrapText="1"/>
    </xf>
    <xf numFmtId="0" fontId="54" fillId="30" borderId="0" xfId="37" applyFont="1" applyFill="1">
      <alignment vertical="center"/>
    </xf>
    <xf numFmtId="181" fontId="54" fillId="30" borderId="63" xfId="37" applyNumberFormat="1" applyFont="1" applyFill="1" applyBorder="1" applyAlignment="1">
      <alignment vertical="center" wrapText="1"/>
    </xf>
    <xf numFmtId="181" fontId="54" fillId="30" borderId="64" xfId="37" applyNumberFormat="1" applyFont="1" applyFill="1" applyBorder="1" applyAlignment="1">
      <alignment vertical="center" wrapText="1"/>
    </xf>
    <xf numFmtId="181" fontId="54" fillId="30" borderId="29" xfId="37" applyNumberFormat="1" applyFont="1" applyFill="1" applyBorder="1">
      <alignment vertical="center"/>
    </xf>
    <xf numFmtId="181" fontId="54" fillId="30" borderId="31" xfId="37" applyNumberFormat="1" applyFont="1" applyFill="1" applyBorder="1">
      <alignment vertical="center"/>
    </xf>
    <xf numFmtId="0" fontId="59" fillId="0" borderId="0" xfId="0" applyFont="1" applyFill="1" applyAlignment="1">
      <alignment horizontal="right" vertical="center"/>
    </xf>
    <xf numFmtId="0" fontId="58" fillId="0" borderId="0" xfId="37" applyFont="1">
      <alignment vertical="center"/>
    </xf>
    <xf numFmtId="0" fontId="54" fillId="0" borderId="0" xfId="35" applyFont="1" applyAlignment="1">
      <alignment vertical="center"/>
    </xf>
    <xf numFmtId="0" fontId="54" fillId="0" borderId="0" xfId="37" applyFont="1" applyAlignment="1">
      <alignment horizontal="center" vertical="center" wrapText="1"/>
    </xf>
    <xf numFmtId="0" fontId="52" fillId="0" borderId="36" xfId="37" applyFont="1" applyFill="1" applyBorder="1" applyAlignment="1">
      <alignment horizontal="center" vertical="center" wrapText="1"/>
    </xf>
    <xf numFmtId="0" fontId="21" fillId="0" borderId="0" xfId="0" applyFont="1" applyFill="1" applyBorder="1" applyAlignment="1">
      <alignment horizontal="center" vertical="center" shrinkToFit="1"/>
    </xf>
    <xf numFmtId="0" fontId="21" fillId="0" borderId="11" xfId="0" applyFont="1" applyFill="1" applyBorder="1" applyAlignment="1">
      <alignment horizontal="left" vertical="center"/>
    </xf>
    <xf numFmtId="0" fontId="24" fillId="0" borderId="32" xfId="0" applyFont="1" applyFill="1" applyBorder="1" applyAlignment="1">
      <alignment horizontal="left" vertical="center" shrinkToFit="1"/>
    </xf>
    <xf numFmtId="0" fontId="24" fillId="0" borderId="45" xfId="0" applyFont="1" applyFill="1" applyBorder="1" applyAlignment="1">
      <alignment horizontal="left" vertical="center" shrinkToFit="1"/>
    </xf>
    <xf numFmtId="0" fontId="24" fillId="0" borderId="33" xfId="0" applyFont="1" applyFill="1" applyBorder="1" applyAlignment="1">
      <alignment horizontal="left" vertical="center" shrinkToFit="1"/>
    </xf>
    <xf numFmtId="0" fontId="24" fillId="0" borderId="46" xfId="0" applyFont="1" applyFill="1" applyBorder="1" applyAlignment="1">
      <alignment horizontal="left" vertical="center" shrinkToFit="1"/>
    </xf>
    <xf numFmtId="0" fontId="24" fillId="0" borderId="33" xfId="0" applyFont="1" applyFill="1" applyBorder="1" applyAlignment="1">
      <alignment horizontal="left" vertical="center"/>
    </xf>
    <xf numFmtId="0" fontId="24" fillId="0" borderId="46" xfId="0" applyFont="1" applyFill="1" applyBorder="1" applyAlignment="1">
      <alignment horizontal="left" vertical="center"/>
    </xf>
    <xf numFmtId="0" fontId="21" fillId="0" borderId="33"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47" xfId="0" applyFont="1" applyFill="1" applyBorder="1" applyAlignment="1">
      <alignment horizontal="left" vertical="center"/>
    </xf>
    <xf numFmtId="0" fontId="25" fillId="0" borderId="15" xfId="0" applyFont="1" applyFill="1" applyBorder="1" applyAlignment="1">
      <alignment horizontal="left" vertical="center"/>
    </xf>
    <xf numFmtId="0" fontId="21" fillId="24" borderId="32" xfId="0" applyFont="1" applyFill="1" applyBorder="1" applyAlignment="1">
      <alignment horizontal="left" vertical="center"/>
    </xf>
    <xf numFmtId="0" fontId="21" fillId="24" borderId="45" xfId="0" applyFont="1" applyFill="1" applyBorder="1" applyAlignment="1">
      <alignment horizontal="left" vertical="center"/>
    </xf>
    <xf numFmtId="0" fontId="21" fillId="24" borderId="33" xfId="0" applyFont="1" applyFill="1" applyBorder="1" applyAlignment="1">
      <alignment horizontal="left" vertical="center"/>
    </xf>
    <xf numFmtId="0" fontId="21" fillId="24" borderId="46" xfId="0" applyFont="1" applyFill="1" applyBorder="1" applyAlignment="1">
      <alignment horizontal="left" vertical="center"/>
    </xf>
    <xf numFmtId="0" fontId="21" fillId="24" borderId="33" xfId="0" applyFont="1" applyFill="1" applyBorder="1" applyAlignment="1">
      <alignment horizontal="left" vertical="center" wrapText="1"/>
    </xf>
    <xf numFmtId="0" fontId="21" fillId="24" borderId="46"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48" xfId="0" applyFont="1" applyFill="1" applyBorder="1" applyAlignment="1">
      <alignment horizontal="center" vertical="center"/>
    </xf>
    <xf numFmtId="0" fontId="21" fillId="24" borderId="34" xfId="0" applyFont="1" applyFill="1" applyBorder="1" applyAlignment="1">
      <alignment horizontal="left" vertical="center" wrapText="1"/>
    </xf>
    <xf numFmtId="0" fontId="21" fillId="24" borderId="47" xfId="0" applyFont="1" applyFill="1" applyBorder="1" applyAlignment="1">
      <alignment horizontal="left" vertical="center"/>
    </xf>
    <xf numFmtId="0" fontId="26" fillId="0" borderId="33" xfId="0" applyFont="1" applyFill="1" applyBorder="1" applyAlignment="1">
      <alignment horizontal="left" vertical="center" shrinkToFit="1"/>
    </xf>
    <xf numFmtId="0" fontId="26" fillId="0" borderId="46" xfId="0" applyFont="1" applyFill="1" applyBorder="1" applyAlignment="1">
      <alignment horizontal="left" vertical="center" shrinkToFit="1"/>
    </xf>
    <xf numFmtId="0" fontId="27" fillId="0" borderId="33" xfId="0" applyFont="1" applyFill="1" applyBorder="1" applyAlignment="1">
      <alignment horizontal="left" vertical="center" shrinkToFit="1"/>
    </xf>
    <xf numFmtId="0" fontId="27" fillId="0" borderId="46" xfId="0" applyFont="1" applyFill="1" applyBorder="1" applyAlignment="1">
      <alignment horizontal="left" vertical="center" shrinkToFit="1"/>
    </xf>
    <xf numFmtId="0" fontId="21" fillId="0" borderId="0" xfId="0" applyFont="1" applyFill="1" applyAlignment="1">
      <alignment horizontal="left" vertical="center"/>
    </xf>
    <xf numFmtId="49" fontId="21" fillId="0" borderId="10"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11"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44" xfId="0" applyFont="1" applyFill="1" applyBorder="1" applyAlignment="1">
      <alignment horizontal="left" vertical="center"/>
    </xf>
    <xf numFmtId="0" fontId="25" fillId="0" borderId="15" xfId="0" applyFont="1" applyFill="1" applyBorder="1" applyAlignment="1">
      <alignment horizontal="left" vertical="center" wrapText="1"/>
    </xf>
    <xf numFmtId="0" fontId="24" fillId="0" borderId="34" xfId="0" applyFont="1" applyFill="1" applyBorder="1" applyAlignment="1">
      <alignment horizontal="left" vertical="center" shrinkToFit="1"/>
    </xf>
    <xf numFmtId="0" fontId="24" fillId="0" borderId="47" xfId="0" applyFont="1" applyFill="1" applyBorder="1" applyAlignment="1">
      <alignment horizontal="left" vertical="center" shrinkToFit="1"/>
    </xf>
    <xf numFmtId="0" fontId="21" fillId="0" borderId="32" xfId="0" applyFont="1" applyFill="1" applyBorder="1" applyAlignment="1">
      <alignment horizontal="left" vertical="center"/>
    </xf>
    <xf numFmtId="0" fontId="21" fillId="0" borderId="45" xfId="0" applyFont="1" applyFill="1" applyBorder="1" applyAlignment="1">
      <alignment horizontal="left" vertical="center"/>
    </xf>
    <xf numFmtId="0" fontId="21" fillId="0" borderId="34"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24" borderId="0" xfId="0" applyFont="1" applyFill="1" applyBorder="1" applyAlignment="1">
      <alignment horizontal="center" vertical="center"/>
    </xf>
    <xf numFmtId="0" fontId="21" fillId="24" borderId="55" xfId="0" applyFont="1" applyFill="1" applyBorder="1" applyAlignment="1">
      <alignment horizontal="center" vertical="center"/>
    </xf>
    <xf numFmtId="0" fontId="21" fillId="24" borderId="36" xfId="0" applyFont="1" applyFill="1" applyBorder="1" applyAlignment="1">
      <alignment horizontal="center" vertical="center"/>
    </xf>
    <xf numFmtId="0" fontId="21" fillId="24" borderId="58" xfId="0" applyFont="1" applyFill="1" applyBorder="1" applyAlignment="1">
      <alignment horizontal="center" vertical="center"/>
    </xf>
    <xf numFmtId="0" fontId="28" fillId="24" borderId="36" xfId="0" applyNumberFormat="1" applyFont="1" applyFill="1" applyBorder="1" applyAlignment="1" applyProtection="1">
      <alignment horizontal="left" vertical="top"/>
    </xf>
    <xf numFmtId="0" fontId="28" fillId="24" borderId="58" xfId="0" applyNumberFormat="1" applyFont="1" applyFill="1" applyBorder="1" applyAlignment="1" applyProtection="1">
      <alignment horizontal="left" vertical="top"/>
    </xf>
    <xf numFmtId="0" fontId="28" fillId="0" borderId="26"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0" borderId="26" xfId="0" applyNumberFormat="1" applyFont="1" applyFill="1" applyBorder="1" applyAlignment="1" applyProtection="1">
      <alignment horizontal="center" vertical="center" wrapText="1"/>
    </xf>
    <xf numFmtId="0" fontId="28" fillId="0" borderId="30" xfId="0" applyNumberFormat="1" applyFont="1" applyFill="1" applyBorder="1" applyAlignment="1" applyProtection="1">
      <alignment horizontal="center" vertical="center"/>
    </xf>
    <xf numFmtId="0" fontId="28" fillId="0" borderId="31" xfId="0" applyNumberFormat="1" applyFont="1" applyFill="1" applyBorder="1" applyAlignment="1" applyProtection="1">
      <alignment horizontal="center" vertical="center"/>
    </xf>
    <xf numFmtId="0" fontId="28" fillId="24" borderId="72" xfId="0" applyFont="1" applyFill="1" applyBorder="1" applyAlignment="1">
      <alignment horizontal="left" vertical="center" wrapText="1"/>
    </xf>
    <xf numFmtId="0" fontId="28" fillId="24" borderId="73" xfId="0" applyFont="1" applyFill="1" applyBorder="1" applyAlignment="1">
      <alignment horizontal="left" vertical="center" wrapText="1"/>
    </xf>
    <xf numFmtId="0" fontId="21" fillId="0" borderId="20"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67" xfId="0" applyFont="1" applyFill="1" applyBorder="1" applyAlignment="1">
      <alignment horizontal="center" vertical="center"/>
    </xf>
    <xf numFmtId="0" fontId="21" fillId="0" borderId="55" xfId="0" applyFont="1" applyFill="1" applyBorder="1" applyAlignment="1">
      <alignment horizontal="left" vertical="center"/>
    </xf>
    <xf numFmtId="0" fontId="21" fillId="0" borderId="36" xfId="0" applyFont="1" applyFill="1" applyBorder="1" applyAlignment="1">
      <alignment horizontal="left" vertical="center"/>
    </xf>
    <xf numFmtId="0" fontId="21" fillId="0" borderId="58" xfId="0" applyFont="1" applyFill="1" applyBorder="1" applyAlignment="1">
      <alignment horizontal="left" vertical="center"/>
    </xf>
    <xf numFmtId="0" fontId="28" fillId="0" borderId="55"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58" xfId="0" applyFont="1" applyFill="1" applyBorder="1" applyAlignment="1">
      <alignment horizontal="left" vertical="center"/>
    </xf>
    <xf numFmtId="0" fontId="28" fillId="24" borderId="30" xfId="0" applyFont="1" applyFill="1" applyBorder="1" applyAlignment="1">
      <alignment horizontal="left" vertical="center" wrapText="1"/>
    </xf>
    <xf numFmtId="0" fontId="28" fillId="24" borderId="73" xfId="0" applyFont="1" applyFill="1" applyBorder="1" applyAlignment="1">
      <alignment vertical="center" wrapText="1"/>
    </xf>
    <xf numFmtId="0" fontId="28" fillId="24" borderId="29" xfId="0" applyFont="1" applyFill="1" applyBorder="1" applyAlignment="1">
      <alignment horizontal="left" vertical="center"/>
    </xf>
    <xf numFmtId="0" fontId="28" fillId="24" borderId="28" xfId="0" applyFont="1" applyFill="1" applyBorder="1" applyAlignment="1">
      <alignment horizontal="left" vertical="center" wrapText="1"/>
    </xf>
    <xf numFmtId="0" fontId="28" fillId="24" borderId="29" xfId="0" applyFont="1" applyFill="1" applyBorder="1" applyAlignment="1">
      <alignment horizontal="left" vertical="center" wrapText="1"/>
    </xf>
    <xf numFmtId="0" fontId="22" fillId="0" borderId="0" xfId="35" applyFont="1" applyBorder="1" applyAlignment="1">
      <alignment horizontal="left" vertical="center"/>
    </xf>
    <xf numFmtId="0" fontId="31" fillId="0" borderId="0" xfId="35" applyFont="1" applyBorder="1" applyAlignment="1">
      <alignment horizontal="left" vertical="center"/>
    </xf>
    <xf numFmtId="0" fontId="25" fillId="0" borderId="75" xfId="35" applyFont="1" applyFill="1" applyBorder="1" applyAlignment="1">
      <alignment horizontal="center" vertical="center"/>
    </xf>
    <xf numFmtId="0" fontId="25" fillId="0" borderId="83" xfId="35" applyFont="1" applyFill="1" applyBorder="1" applyAlignment="1">
      <alignment horizontal="center" vertical="center"/>
    </xf>
    <xf numFmtId="0" fontId="25" fillId="0" borderId="87" xfId="35" applyFont="1" applyFill="1" applyBorder="1" applyAlignment="1">
      <alignment horizontal="center" vertical="center"/>
    </xf>
    <xf numFmtId="3" fontId="25" fillId="0" borderId="0" xfId="35" applyNumberFormat="1" applyFont="1" applyFill="1" applyBorder="1" applyAlignment="1">
      <alignment horizontal="center" vertical="center"/>
    </xf>
    <xf numFmtId="0" fontId="21" fillId="0" borderId="0" xfId="35" applyFont="1" applyBorder="1" applyAlignment="1">
      <alignment vertical="center"/>
    </xf>
    <xf numFmtId="0" fontId="30" fillId="0" borderId="75" xfId="35" applyFont="1" applyFill="1" applyBorder="1" applyAlignment="1">
      <alignment horizontal="center" vertical="center"/>
    </xf>
    <xf numFmtId="0" fontId="21" fillId="26" borderId="76" xfId="35" applyFont="1" applyFill="1" applyBorder="1" applyAlignment="1">
      <alignment vertical="center"/>
    </xf>
    <xf numFmtId="0" fontId="25" fillId="26" borderId="84" xfId="35" applyFont="1" applyFill="1" applyBorder="1" applyAlignment="1">
      <alignment vertical="center"/>
    </xf>
    <xf numFmtId="0" fontId="25" fillId="26" borderId="101" xfId="35" applyFont="1" applyFill="1" applyBorder="1" applyAlignment="1">
      <alignment vertical="center"/>
    </xf>
    <xf numFmtId="0" fontId="30" fillId="0" borderId="83" xfId="35" applyFont="1" applyBorder="1" applyAlignment="1">
      <alignment horizontal="center" vertical="center"/>
    </xf>
    <xf numFmtId="0" fontId="25" fillId="0" borderId="30" xfId="38" applyFont="1" applyBorder="1" applyAlignment="1">
      <alignment horizontal="right" vertical="center"/>
    </xf>
    <xf numFmtId="0" fontId="25" fillId="0" borderId="31" xfId="38" applyFont="1" applyBorder="1" applyAlignment="1">
      <alignment horizontal="right" vertical="center"/>
    </xf>
    <xf numFmtId="0" fontId="34" fillId="0" borderId="104" xfId="35" applyFont="1" applyBorder="1" applyAlignment="1">
      <alignment horizontal="left" vertical="center" wrapText="1"/>
    </xf>
    <xf numFmtId="0" fontId="34" fillId="0" borderId="103" xfId="35" applyFont="1" applyFill="1" applyBorder="1" applyAlignment="1">
      <alignment horizontal="left" vertical="center" wrapText="1"/>
    </xf>
    <xf numFmtId="0" fontId="28" fillId="0" borderId="77" xfId="35" applyFont="1" applyFill="1" applyBorder="1" applyAlignment="1">
      <alignment horizontal="left" vertical="center"/>
    </xf>
    <xf numFmtId="0" fontId="28" fillId="0" borderId="15" xfId="35" applyFont="1" applyFill="1" applyBorder="1" applyAlignment="1">
      <alignment horizontal="left" vertical="center"/>
    </xf>
    <xf numFmtId="0" fontId="28" fillId="0" borderId="67" xfId="0" applyFont="1" applyFill="1" applyBorder="1" applyAlignment="1">
      <alignment horizontal="left" vertical="center"/>
    </xf>
    <xf numFmtId="0" fontId="28" fillId="0" borderId="80" xfId="35" applyFont="1" applyFill="1" applyBorder="1" applyAlignment="1">
      <alignment horizontal="left" vertical="center"/>
    </xf>
    <xf numFmtId="0" fontId="28" fillId="0" borderId="0" xfId="35" applyFont="1" applyFill="1" applyBorder="1" applyAlignment="1">
      <alignment horizontal="left" vertical="center"/>
    </xf>
    <xf numFmtId="0" fontId="28" fillId="0" borderId="10" xfId="35" applyFont="1" applyFill="1" applyBorder="1" applyAlignment="1">
      <alignment horizontal="left" vertical="center"/>
    </xf>
    <xf numFmtId="0" fontId="28" fillId="0" borderId="78" xfId="35" applyFont="1" applyFill="1" applyBorder="1" applyAlignment="1">
      <alignment horizontal="left" vertical="center"/>
    </xf>
    <xf numFmtId="0" fontId="28" fillId="0" borderId="11" xfId="35" applyFont="1" applyFill="1" applyBorder="1" applyAlignment="1">
      <alignment horizontal="left" vertical="center"/>
    </xf>
    <xf numFmtId="0" fontId="28" fillId="0" borderId="68" xfId="35" applyFont="1" applyFill="1" applyBorder="1" applyAlignment="1">
      <alignment horizontal="left" vertical="center"/>
    </xf>
    <xf numFmtId="0" fontId="25" fillId="0" borderId="26" xfId="35" applyFont="1" applyFill="1" applyBorder="1" applyAlignment="1">
      <alignment vertical="center"/>
    </xf>
    <xf numFmtId="0" fontId="25" fillId="0" borderId="30" xfId="35" applyFont="1" applyFill="1" applyBorder="1" applyAlignment="1">
      <alignment vertical="center"/>
    </xf>
    <xf numFmtId="0" fontId="25" fillId="0" borderId="31" xfId="35" applyFont="1" applyFill="1" applyBorder="1" applyAlignment="1">
      <alignment vertical="center"/>
    </xf>
    <xf numFmtId="0" fontId="25" fillId="0" borderId="26" xfId="35" applyFont="1" applyFill="1" applyBorder="1" applyAlignment="1">
      <alignment horizontal="center" vertical="center"/>
    </xf>
    <xf numFmtId="0" fontId="25" fillId="0" borderId="29" xfId="35" applyFont="1" applyFill="1" applyBorder="1" applyAlignment="1">
      <alignment horizontal="center" vertical="center"/>
    </xf>
    <xf numFmtId="0" fontId="25" fillId="0" borderId="26" xfId="38" applyFont="1" applyBorder="1" applyAlignment="1">
      <alignment horizontal="right" vertical="center"/>
    </xf>
    <xf numFmtId="0" fontId="25" fillId="0" borderId="29" xfId="38" applyFont="1" applyBorder="1" applyAlignment="1">
      <alignment horizontal="right" vertical="center"/>
    </xf>
    <xf numFmtId="0" fontId="34" fillId="0" borderId="102" xfId="35" applyFont="1" applyFill="1" applyBorder="1" applyAlignment="1">
      <alignment horizontal="left" vertical="center" wrapText="1"/>
    </xf>
    <xf numFmtId="0" fontId="34" fillId="0" borderId="105" xfId="35" applyFont="1" applyFill="1" applyBorder="1" applyAlignment="1">
      <alignment horizontal="left" vertical="center" wrapText="1"/>
    </xf>
    <xf numFmtId="0" fontId="25" fillId="0" borderId="30" xfId="35" applyFont="1" applyFill="1" applyBorder="1" applyAlignment="1">
      <alignment horizontal="center" vertical="center"/>
    </xf>
    <xf numFmtId="0" fontId="25" fillId="0" borderId="31" xfId="35" applyFont="1" applyFill="1" applyBorder="1" applyAlignment="1">
      <alignment horizontal="center" vertical="center"/>
    </xf>
    <xf numFmtId="0" fontId="25" fillId="0" borderId="26" xfId="35" applyFont="1" applyFill="1" applyBorder="1" applyAlignment="1">
      <alignment horizontal="left" vertical="center"/>
    </xf>
    <xf numFmtId="0" fontId="25" fillId="0" borderId="30" xfId="35" applyFont="1" applyFill="1" applyBorder="1" applyAlignment="1">
      <alignment horizontal="left" vertical="center"/>
    </xf>
    <xf numFmtId="0" fontId="25" fillId="0" borderId="31" xfId="35" applyFont="1" applyFill="1" applyBorder="1" applyAlignment="1">
      <alignment horizontal="left" vertical="center"/>
    </xf>
    <xf numFmtId="0" fontId="28" fillId="28" borderId="77" xfId="35" applyFont="1" applyFill="1" applyBorder="1" applyAlignment="1">
      <alignment horizontal="left" vertical="center"/>
    </xf>
    <xf numFmtId="0" fontId="28" fillId="28" borderId="15" xfId="35" applyFont="1" applyFill="1" applyBorder="1" applyAlignment="1">
      <alignment horizontal="left" vertical="center"/>
    </xf>
    <xf numFmtId="0" fontId="28" fillId="28" borderId="67" xfId="35" applyFont="1" applyFill="1" applyBorder="1" applyAlignment="1">
      <alignment horizontal="left" vertical="center"/>
    </xf>
    <xf numFmtId="0" fontId="28" fillId="28" borderId="78" xfId="35" applyFont="1" applyFill="1" applyBorder="1" applyAlignment="1">
      <alignment vertical="center"/>
    </xf>
    <xf numFmtId="0" fontId="28" fillId="28" borderId="11" xfId="35" applyFont="1" applyFill="1" applyBorder="1" applyAlignment="1">
      <alignment vertical="center"/>
    </xf>
    <xf numFmtId="0" fontId="25" fillId="0" borderId="82" xfId="35" applyFont="1" applyFill="1" applyBorder="1" applyAlignment="1">
      <alignment horizontal="left" vertical="center"/>
    </xf>
    <xf numFmtId="0" fontId="25" fillId="0" borderId="86" xfId="35" applyFont="1" applyFill="1" applyBorder="1" applyAlignment="1">
      <alignment horizontal="left" vertical="center"/>
    </xf>
    <xf numFmtId="0" fontId="25" fillId="0" borderId="112" xfId="35" applyFont="1" applyFill="1" applyBorder="1" applyAlignment="1">
      <alignment horizontal="left" vertical="center"/>
    </xf>
    <xf numFmtId="0" fontId="28" fillId="0" borderId="26" xfId="35" applyFont="1" applyFill="1" applyBorder="1" applyAlignment="1">
      <alignment horizontal="center" vertical="center"/>
    </xf>
    <xf numFmtId="0" fontId="28" fillId="0" borderId="31" xfId="35" applyFont="1" applyFill="1" applyBorder="1" applyAlignment="1">
      <alignment horizontal="center" vertical="center"/>
    </xf>
    <xf numFmtId="0" fontId="28" fillId="0" borderId="79" xfId="35" applyFont="1" applyBorder="1" applyAlignment="1">
      <alignment horizontal="left" vertical="center"/>
    </xf>
    <xf numFmtId="0" fontId="28" fillId="0" borderId="74" xfId="35" applyFont="1" applyBorder="1" applyAlignment="1">
      <alignment horizontal="left" vertical="center"/>
    </xf>
    <xf numFmtId="0" fontId="28" fillId="0" borderId="88" xfId="35" applyFont="1" applyBorder="1" applyAlignment="1">
      <alignment horizontal="left" vertical="center"/>
    </xf>
    <xf numFmtId="0" fontId="28" fillId="0" borderId="2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5" fillId="0" borderId="26" xfId="35" applyFont="1" applyBorder="1" applyAlignment="1">
      <alignment horizontal="center" vertical="center" wrapText="1"/>
    </xf>
    <xf numFmtId="0" fontId="25" fillId="0" borderId="30" xfId="35" applyFont="1" applyBorder="1" applyAlignment="1">
      <alignment horizontal="center" vertical="center" wrapText="1"/>
    </xf>
    <xf numFmtId="0" fontId="34" fillId="0" borderId="106" xfId="35" applyFont="1" applyBorder="1" applyAlignment="1">
      <alignment horizontal="left" vertical="center" wrapText="1"/>
    </xf>
    <xf numFmtId="0" fontId="25" fillId="0" borderId="26" xfId="35" applyFont="1" applyBorder="1" applyAlignment="1">
      <alignment horizontal="left" vertical="center" wrapText="1"/>
    </xf>
    <xf numFmtId="0" fontId="28" fillId="0" borderId="77" xfId="35" applyFont="1" applyFill="1" applyBorder="1" applyAlignment="1">
      <alignment horizontal="left" vertical="center" wrapText="1"/>
    </xf>
    <xf numFmtId="0" fontId="28" fillId="0" borderId="15" xfId="35" applyFont="1" applyFill="1" applyBorder="1" applyAlignment="1">
      <alignment horizontal="left" vertical="center" wrapText="1"/>
    </xf>
    <xf numFmtId="0" fontId="28" fillId="0" borderId="67" xfId="35" applyFont="1" applyFill="1" applyBorder="1" applyAlignment="1">
      <alignment horizontal="left" vertical="center" wrapText="1"/>
    </xf>
    <xf numFmtId="0" fontId="28" fillId="0" borderId="79" xfId="35" applyFont="1" applyFill="1" applyBorder="1" applyAlignment="1">
      <alignment horizontal="left" vertical="center" wrapText="1"/>
    </xf>
    <xf numFmtId="0" fontId="28" fillId="0" borderId="74" xfId="35" applyFont="1" applyFill="1" applyBorder="1" applyAlignment="1">
      <alignment horizontal="left" vertical="center" wrapText="1"/>
    </xf>
    <xf numFmtId="0" fontId="28" fillId="0" borderId="88" xfId="35" applyFont="1" applyFill="1" applyBorder="1" applyAlignment="1">
      <alignment horizontal="left" vertical="center" wrapText="1"/>
    </xf>
    <xf numFmtId="0" fontId="25" fillId="0" borderId="26" xfId="35" applyFont="1" applyFill="1" applyBorder="1" applyAlignment="1">
      <alignment vertical="center" wrapText="1"/>
    </xf>
    <xf numFmtId="0" fontId="25" fillId="0" borderId="31" xfId="35" applyFont="1" applyFill="1" applyBorder="1" applyAlignment="1">
      <alignment vertical="center" wrapText="1"/>
    </xf>
    <xf numFmtId="0" fontId="25" fillId="0" borderId="31" xfId="35" applyFont="1" applyFill="1" applyBorder="1" applyAlignment="1">
      <alignment horizontal="center" vertical="center" wrapText="1"/>
    </xf>
    <xf numFmtId="0" fontId="25" fillId="0" borderId="96" xfId="38" applyFont="1" applyBorder="1" applyAlignment="1">
      <alignment horizontal="right" vertical="center"/>
    </xf>
    <xf numFmtId="0" fontId="25" fillId="0" borderId="92" xfId="38" applyFont="1" applyBorder="1" applyAlignment="1">
      <alignment horizontal="right" vertical="center"/>
    </xf>
    <xf numFmtId="0" fontId="25" fillId="0" borderId="97" xfId="38" applyFont="1" applyBorder="1" applyAlignment="1">
      <alignment horizontal="right" vertical="center"/>
    </xf>
    <xf numFmtId="0" fontId="25" fillId="0" borderId="98" xfId="38" applyFont="1" applyBorder="1" applyAlignment="1">
      <alignment horizontal="right" vertical="center"/>
    </xf>
    <xf numFmtId="0" fontId="25" fillId="0" borderId="91" xfId="35" applyFont="1" applyBorder="1" applyAlignment="1">
      <alignment horizontal="left" vertical="center" wrapText="1"/>
    </xf>
    <xf numFmtId="0" fontId="25" fillId="0" borderId="91" xfId="35" applyFont="1" applyBorder="1" applyAlignment="1">
      <alignment horizontal="center" vertical="center" wrapText="1"/>
    </xf>
    <xf numFmtId="0" fontId="25" fillId="0" borderId="91" xfId="38" applyFont="1" applyBorder="1" applyAlignment="1">
      <alignment horizontal="right" vertical="center"/>
    </xf>
    <xf numFmtId="0" fontId="25" fillId="0" borderId="28" xfId="35" applyFont="1" applyFill="1" applyBorder="1" applyAlignment="1">
      <alignment horizontal="left" vertical="center" wrapText="1"/>
    </xf>
    <xf numFmtId="0" fontId="25" fillId="0" borderId="29" xfId="35" applyFont="1" applyFill="1" applyBorder="1" applyAlignment="1">
      <alignment horizontal="left" vertical="center" wrapText="1"/>
    </xf>
    <xf numFmtId="0" fontId="25" fillId="0" borderId="28" xfId="35" applyFont="1" applyFill="1" applyBorder="1" applyAlignment="1">
      <alignment horizontal="center" vertical="center"/>
    </xf>
    <xf numFmtId="0" fontId="25" fillId="0" borderId="28" xfId="38" applyFont="1" applyFill="1" applyBorder="1" applyAlignment="1">
      <alignment horizontal="right" vertical="center"/>
    </xf>
    <xf numFmtId="0" fontId="34" fillId="0" borderId="109" xfId="35" applyFont="1" applyBorder="1" applyAlignment="1">
      <alignment horizontal="left" vertical="center" wrapText="1"/>
    </xf>
    <xf numFmtId="0" fontId="25" fillId="0" borderId="30" xfId="35" applyFont="1" applyFill="1" applyBorder="1" applyAlignment="1">
      <alignment horizontal="left" vertical="center" wrapText="1"/>
    </xf>
    <xf numFmtId="0" fontId="25" fillId="0" borderId="31" xfId="35" applyFont="1" applyFill="1" applyBorder="1" applyAlignment="1">
      <alignment horizontal="left" vertical="center" wrapText="1"/>
    </xf>
    <xf numFmtId="0" fontId="25" fillId="0" borderId="29" xfId="35" applyFont="1" applyFill="1" applyBorder="1" applyAlignment="1">
      <alignment horizontal="left" vertical="center"/>
    </xf>
    <xf numFmtId="0" fontId="25" fillId="0" borderId="29" xfId="35" applyFont="1" applyBorder="1" applyAlignment="1">
      <alignment wrapText="1"/>
    </xf>
    <xf numFmtId="0" fontId="25" fillId="0" borderId="91" xfId="35" applyFont="1" applyBorder="1"/>
    <xf numFmtId="0" fontId="25" fillId="0" borderId="91" xfId="35" applyFont="1" applyFill="1" applyBorder="1" applyAlignment="1">
      <alignment horizontal="center" vertical="center"/>
    </xf>
    <xf numFmtId="0" fontId="21" fillId="0" borderId="15" xfId="35" applyFont="1" applyBorder="1" applyAlignment="1"/>
    <xf numFmtId="0" fontId="21" fillId="0" borderId="67" xfId="35" applyFont="1" applyBorder="1" applyAlignment="1"/>
    <xf numFmtId="0" fontId="21" fillId="0" borderId="80" xfId="35" applyFont="1" applyBorder="1" applyAlignment="1"/>
    <xf numFmtId="0" fontId="21" fillId="0" borderId="0" xfId="0" applyFont="1" applyAlignment="1"/>
    <xf numFmtId="0" fontId="21" fillId="0" borderId="10" xfId="35" applyFont="1" applyBorder="1" applyAlignment="1"/>
    <xf numFmtId="0" fontId="25" fillId="0" borderId="92" xfId="35" applyFont="1" applyFill="1" applyBorder="1" applyAlignment="1">
      <alignment horizontal="left" vertical="center"/>
    </xf>
    <xf numFmtId="0" fontId="25" fillId="0" borderId="92" xfId="35" applyFont="1" applyBorder="1" applyAlignment="1">
      <alignment horizontal="center" vertical="center"/>
    </xf>
    <xf numFmtId="0" fontId="25" fillId="0" borderId="28" xfId="35" applyFont="1" applyFill="1" applyBorder="1" applyAlignment="1">
      <alignment horizontal="left" vertical="center"/>
    </xf>
    <xf numFmtId="0" fontId="28" fillId="0" borderId="77" xfId="35" applyFont="1" applyBorder="1" applyAlignment="1">
      <alignment wrapText="1"/>
    </xf>
    <xf numFmtId="0" fontId="28" fillId="0" borderId="15" xfId="35" applyFont="1" applyBorder="1" applyAlignment="1"/>
    <xf numFmtId="0" fontId="28" fillId="0" borderId="67" xfId="35" applyFont="1" applyBorder="1" applyAlignment="1"/>
    <xf numFmtId="0" fontId="28" fillId="0" borderId="79" xfId="35" applyFont="1" applyBorder="1" applyAlignment="1"/>
    <xf numFmtId="0" fontId="28" fillId="0" borderId="74" xfId="35" applyFont="1" applyBorder="1" applyAlignment="1"/>
    <xf numFmtId="0" fontId="28" fillId="0" borderId="88" xfId="35" applyFont="1" applyBorder="1" applyAlignment="1"/>
    <xf numFmtId="0" fontId="25" fillId="0" borderId="91" xfId="35" applyFont="1" applyFill="1" applyBorder="1" applyAlignment="1">
      <alignment horizontal="left" vertical="center"/>
    </xf>
    <xf numFmtId="0" fontId="25" fillId="0" borderId="20" xfId="35" applyFont="1" applyBorder="1" applyAlignment="1">
      <alignment horizontal="left" vertical="center" wrapText="1"/>
    </xf>
    <xf numFmtId="0" fontId="25" fillId="0" borderId="57" xfId="35" applyFont="1" applyBorder="1" applyAlignment="1">
      <alignment horizontal="left" vertical="center" wrapText="1"/>
    </xf>
    <xf numFmtId="0" fontId="25" fillId="0" borderId="65" xfId="35" applyFont="1" applyBorder="1" applyAlignment="1">
      <alignment horizontal="left" vertical="center" wrapText="1"/>
    </xf>
    <xf numFmtId="0" fontId="25" fillId="0" borderId="93" xfId="35" applyFont="1" applyBorder="1" applyAlignment="1">
      <alignment horizontal="left" vertical="center" wrapText="1"/>
    </xf>
    <xf numFmtId="0" fontId="25" fillId="0" borderId="26" xfId="38" applyFont="1" applyBorder="1" applyAlignment="1">
      <alignment horizontal="right" vertical="center" wrapText="1"/>
    </xf>
    <xf numFmtId="0" fontId="25" fillId="0" borderId="29" xfId="38" applyFont="1" applyBorder="1" applyAlignment="1">
      <alignment horizontal="right" vertical="center" wrapText="1"/>
    </xf>
    <xf numFmtId="0" fontId="34" fillId="0" borderId="102" xfId="35" applyFont="1" applyBorder="1" applyAlignment="1">
      <alignment horizontal="left" vertical="center" shrinkToFit="1"/>
    </xf>
    <xf numFmtId="0" fontId="34" fillId="0" borderId="105" xfId="35" applyFont="1" applyBorder="1" applyAlignment="1">
      <alignment horizontal="left" vertical="center" shrinkToFit="1"/>
    </xf>
    <xf numFmtId="0" fontId="25" fillId="0" borderId="30" xfId="38" applyFont="1" applyBorder="1" applyAlignment="1">
      <alignment horizontal="right" vertical="center" wrapText="1"/>
    </xf>
    <xf numFmtId="0" fontId="25" fillId="0" borderId="31" xfId="38" applyFont="1" applyBorder="1" applyAlignment="1">
      <alignment horizontal="right" vertical="center" wrapText="1"/>
    </xf>
    <xf numFmtId="0" fontId="34" fillId="0" borderId="109" xfId="35" applyFont="1" applyBorder="1" applyAlignment="1">
      <alignment horizontal="left" vertical="center" shrinkToFit="1"/>
    </xf>
    <xf numFmtId="0" fontId="34" fillId="0" borderId="103" xfId="35" applyFont="1" applyBorder="1" applyAlignment="1">
      <alignment horizontal="left" vertical="center" shrinkToFit="1"/>
    </xf>
    <xf numFmtId="0" fontId="34" fillId="0" borderId="106" xfId="35" applyFont="1" applyBorder="1" applyAlignment="1">
      <alignment horizontal="left" vertical="center" shrinkToFit="1"/>
    </xf>
    <xf numFmtId="0" fontId="28" fillId="0" borderId="77" xfId="35" applyFont="1" applyBorder="1" applyAlignment="1">
      <alignment horizontal="left" vertical="center" shrinkToFit="1"/>
    </xf>
    <xf numFmtId="0" fontId="28" fillId="0" borderId="15" xfId="35" applyFont="1" applyBorder="1" applyAlignment="1">
      <alignment horizontal="left" vertical="center" shrinkToFit="1"/>
    </xf>
    <xf numFmtId="0" fontId="28" fillId="0" borderId="67" xfId="35" applyFont="1" applyBorder="1" applyAlignment="1">
      <alignment horizontal="left" vertical="center" shrinkToFit="1"/>
    </xf>
    <xf numFmtId="0" fontId="28" fillId="0" borderId="78" xfId="35" applyFont="1" applyBorder="1" applyAlignment="1">
      <alignment horizontal="left" vertical="center" shrinkToFit="1"/>
    </xf>
    <xf numFmtId="0" fontId="28" fillId="0" borderId="11" xfId="35" applyFont="1" applyBorder="1" applyAlignment="1">
      <alignment horizontal="left" vertical="center" shrinkToFit="1"/>
    </xf>
    <xf numFmtId="0" fontId="28" fillId="0" borderId="68" xfId="35" applyFont="1" applyBorder="1" applyAlignment="1">
      <alignment horizontal="left" vertical="center" shrinkToFit="1"/>
    </xf>
    <xf numFmtId="0" fontId="25" fillId="0" borderId="26" xfId="35" applyFont="1" applyBorder="1" applyAlignment="1">
      <alignment horizontal="left" vertical="center" wrapText="1" shrinkToFit="1"/>
    </xf>
    <xf numFmtId="0" fontId="25" fillId="0" borderId="30" xfId="35" applyFont="1" applyBorder="1" applyAlignment="1">
      <alignment horizontal="left" vertical="center" wrapText="1" shrinkToFit="1"/>
    </xf>
    <xf numFmtId="0" fontId="25" fillId="0" borderId="91" xfId="35" applyFont="1" applyBorder="1" applyAlignment="1">
      <alignment horizontal="left" vertical="center" wrapText="1" shrinkToFit="1"/>
    </xf>
    <xf numFmtId="0" fontId="25" fillId="0" borderId="25" xfId="35" applyFont="1" applyBorder="1" applyAlignment="1">
      <alignment horizontal="left" vertical="center"/>
    </xf>
    <xf numFmtId="0" fontId="25" fillId="0" borderId="63" xfId="35" applyFont="1" applyBorder="1" applyAlignment="1">
      <alignment horizontal="left" vertical="center"/>
    </xf>
    <xf numFmtId="0" fontId="25" fillId="0" borderId="25" xfId="35" applyFont="1" applyBorder="1" applyAlignment="1">
      <alignment horizontal="center" vertical="center"/>
    </xf>
    <xf numFmtId="0" fontId="25" fillId="0" borderId="63" xfId="35" applyFont="1" applyBorder="1" applyAlignment="1">
      <alignment horizontal="center" vertical="center"/>
    </xf>
    <xf numFmtId="0" fontId="25" fillId="0" borderId="25" xfId="38" applyFont="1" applyFill="1" applyBorder="1" applyAlignment="1">
      <alignment horizontal="right" vertical="center"/>
    </xf>
    <xf numFmtId="0" fontId="25" fillId="0" borderId="63" xfId="38" applyFont="1" applyFill="1" applyBorder="1" applyAlignment="1">
      <alignment horizontal="right" vertical="center"/>
    </xf>
    <xf numFmtId="0" fontId="28" fillId="0" borderId="80" xfId="35" applyFont="1" applyFill="1" applyBorder="1" applyAlignment="1">
      <alignment horizontal="left" vertical="center" wrapText="1"/>
    </xf>
    <xf numFmtId="0" fontId="28" fillId="0" borderId="0" xfId="35"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78" xfId="35" applyFont="1" applyFill="1" applyBorder="1" applyAlignment="1">
      <alignment horizontal="left" vertical="center" wrapText="1"/>
    </xf>
    <xf numFmtId="0" fontId="28" fillId="0" borderId="11" xfId="35" applyFont="1" applyFill="1" applyBorder="1" applyAlignment="1">
      <alignment horizontal="left" vertical="center" wrapText="1"/>
    </xf>
    <xf numFmtId="0" fontId="28" fillId="0" borderId="68" xfId="35" applyFont="1" applyFill="1" applyBorder="1" applyAlignment="1">
      <alignment horizontal="left" vertical="center" wrapText="1"/>
    </xf>
    <xf numFmtId="0" fontId="25" fillId="0" borderId="94" xfId="35" applyFont="1" applyFill="1" applyBorder="1" applyAlignment="1">
      <alignment horizontal="left" vertical="center" wrapText="1"/>
    </xf>
    <xf numFmtId="0" fontId="25" fillId="0" borderId="94" xfId="35" applyFont="1" applyBorder="1" applyAlignment="1">
      <alignment horizontal="center" vertical="center"/>
    </xf>
    <xf numFmtId="0" fontId="25" fillId="0" borderId="94" xfId="38" applyFont="1" applyBorder="1" applyAlignment="1">
      <alignment horizontal="right" vertical="center"/>
    </xf>
    <xf numFmtId="0" fontId="34" fillId="0" borderId="110" xfId="35" applyFont="1" applyBorder="1" applyAlignment="1">
      <alignment horizontal="left" vertical="center"/>
    </xf>
    <xf numFmtId="0" fontId="34" fillId="0" borderId="103" xfId="35" applyFont="1" applyBorder="1" applyAlignment="1">
      <alignment horizontal="left" vertical="center"/>
    </xf>
    <xf numFmtId="0" fontId="28" fillId="28" borderId="76" xfId="35" applyFont="1" applyFill="1" applyBorder="1" applyAlignment="1">
      <alignment horizontal="left" vertical="center"/>
    </xf>
    <xf numFmtId="0" fontId="28" fillId="28" borderId="84" xfId="35" applyFont="1" applyFill="1" applyBorder="1" applyAlignment="1">
      <alignment horizontal="left" vertical="center"/>
    </xf>
    <xf numFmtId="0" fontId="28" fillId="28" borderId="89" xfId="35" applyFont="1" applyFill="1" applyBorder="1" applyAlignment="1">
      <alignment horizontal="left" vertical="center"/>
    </xf>
    <xf numFmtId="0" fontId="28" fillId="0" borderId="76" xfId="35" applyFont="1" applyFill="1" applyBorder="1" applyAlignment="1">
      <alignment horizontal="left" vertical="center"/>
    </xf>
    <xf numFmtId="0" fontId="28" fillId="0" borderId="84" xfId="35" applyFont="1" applyFill="1" applyBorder="1" applyAlignment="1">
      <alignment horizontal="left" vertical="center"/>
    </xf>
    <xf numFmtId="0" fontId="28" fillId="0" borderId="89" xfId="35" applyFont="1" applyFill="1" applyBorder="1" applyAlignment="1">
      <alignment horizontal="left" vertical="center"/>
    </xf>
    <xf numFmtId="0" fontId="25" fillId="0" borderId="94" xfId="35" applyFont="1" applyFill="1" applyBorder="1" applyAlignment="1">
      <alignment horizontal="left" vertical="center" shrinkToFit="1"/>
    </xf>
    <xf numFmtId="0" fontId="25" fillId="0" borderId="30" xfId="35" applyFont="1" applyFill="1" applyBorder="1" applyAlignment="1">
      <alignment horizontal="left" vertical="center" shrinkToFit="1"/>
    </xf>
    <xf numFmtId="0" fontId="34" fillId="0" borderId="110" xfId="35" applyFont="1" applyBorder="1" applyAlignment="1">
      <alignment horizontal="left" vertical="center" wrapText="1"/>
    </xf>
    <xf numFmtId="0" fontId="25" fillId="24" borderId="76" xfId="0" applyFont="1" applyFill="1" applyBorder="1" applyAlignment="1">
      <alignment horizontal="left" vertical="center" wrapText="1"/>
    </xf>
    <xf numFmtId="0" fontId="25" fillId="24" borderId="84" xfId="0" applyFont="1" applyFill="1" applyBorder="1" applyAlignment="1">
      <alignment horizontal="left" vertical="center" wrapText="1"/>
    </xf>
    <xf numFmtId="0" fontId="25" fillId="24" borderId="89" xfId="0" applyFont="1" applyFill="1" applyBorder="1" applyAlignment="1">
      <alignment horizontal="left" vertical="center" wrapText="1"/>
    </xf>
    <xf numFmtId="0" fontId="25" fillId="24" borderId="79" xfId="0" applyFont="1" applyFill="1" applyBorder="1" applyAlignment="1">
      <alignment horizontal="left" vertical="center" wrapText="1"/>
    </xf>
    <xf numFmtId="0" fontId="25" fillId="24" borderId="74" xfId="0" applyFont="1" applyFill="1" applyBorder="1" applyAlignment="1">
      <alignment horizontal="left" vertical="center" wrapText="1"/>
    </xf>
    <xf numFmtId="0" fontId="25" fillId="24" borderId="88" xfId="0" applyFont="1" applyFill="1" applyBorder="1" applyAlignment="1">
      <alignment horizontal="left" vertical="center" wrapText="1"/>
    </xf>
    <xf numFmtId="0" fontId="25" fillId="24" borderId="94" xfId="0" applyFont="1" applyFill="1" applyBorder="1" applyAlignment="1">
      <alignment horizontal="center" vertical="center"/>
    </xf>
    <xf numFmtId="0" fontId="25" fillId="24" borderId="91" xfId="0" applyFont="1" applyFill="1" applyBorder="1" applyAlignment="1">
      <alignment horizontal="center" vertical="center"/>
    </xf>
    <xf numFmtId="0" fontId="34" fillId="0" borderId="102" xfId="35" applyFont="1" applyBorder="1" applyAlignment="1">
      <alignment horizontal="left" vertical="center"/>
    </xf>
    <xf numFmtId="0" fontId="49" fillId="29" borderId="25" xfId="34" applyFont="1" applyFill="1" applyBorder="1" applyAlignment="1">
      <alignment horizontal="center" vertical="center" wrapText="1"/>
    </xf>
    <xf numFmtId="0" fontId="28" fillId="27" borderId="36" xfId="34" applyNumberFormat="1" applyFont="1" applyFill="1" applyBorder="1" applyAlignment="1" applyProtection="1">
      <alignment horizontal="left" vertical="top" wrapText="1"/>
    </xf>
    <xf numFmtId="0" fontId="28" fillId="27" borderId="58" xfId="34" applyNumberFormat="1" applyFont="1" applyFill="1" applyBorder="1" applyAlignment="1" applyProtection="1">
      <alignment horizontal="left" vertical="top" wrapText="1"/>
    </xf>
    <xf numFmtId="0" fontId="28" fillId="27" borderId="55" xfId="34" applyFont="1" applyFill="1" applyBorder="1" applyAlignment="1">
      <alignment horizontal="center" vertical="center"/>
    </xf>
    <xf numFmtId="0" fontId="28" fillId="27" borderId="36" xfId="0" applyFont="1" applyFill="1" applyBorder="1" applyAlignment="1">
      <alignment horizontal="center" vertical="center"/>
    </xf>
    <xf numFmtId="0" fontId="28" fillId="27" borderId="48" xfId="0" applyFont="1" applyFill="1" applyBorder="1" applyAlignment="1">
      <alignment horizontal="center" vertical="center"/>
    </xf>
    <xf numFmtId="0" fontId="28" fillId="26" borderId="55" xfId="34" applyFont="1" applyFill="1" applyBorder="1" applyAlignment="1">
      <alignment horizontal="left" vertical="center" wrapText="1"/>
    </xf>
    <xf numFmtId="0" fontId="28" fillId="26" borderId="36" xfId="34" applyFont="1" applyFill="1" applyBorder="1" applyAlignment="1">
      <alignment horizontal="left" vertical="center" wrapText="1"/>
    </xf>
    <xf numFmtId="0" fontId="28" fillId="26" borderId="58" xfId="34" applyFont="1" applyFill="1" applyBorder="1" applyAlignment="1">
      <alignment horizontal="left" vertical="center" wrapText="1"/>
    </xf>
    <xf numFmtId="38" fontId="49" fillId="29" borderId="25" xfId="33" applyFont="1" applyFill="1" applyBorder="1" applyAlignment="1">
      <alignment horizontal="center" vertical="center" shrinkToFit="1"/>
    </xf>
    <xf numFmtId="0" fontId="28" fillId="25" borderId="26" xfId="34" applyNumberFormat="1" applyFont="1" applyFill="1" applyBorder="1" applyAlignment="1" applyProtection="1">
      <alignment horizontal="center" vertical="center"/>
    </xf>
    <xf numFmtId="0" fontId="28" fillId="25" borderId="31" xfId="34" applyNumberFormat="1" applyFont="1" applyFill="1" applyBorder="1" applyAlignment="1" applyProtection="1">
      <alignment horizontal="center" vertical="center"/>
    </xf>
    <xf numFmtId="0" fontId="28" fillId="25" borderId="20" xfId="34" applyNumberFormat="1" applyFont="1" applyFill="1" applyBorder="1" applyAlignment="1" applyProtection="1">
      <alignment horizontal="center" vertical="center" wrapText="1"/>
    </xf>
    <xf numFmtId="0" fontId="21" fillId="25" borderId="56" xfId="34" applyFont="1" applyFill="1" applyBorder="1" applyAlignment="1">
      <alignment horizontal="center" vertical="center" wrapText="1"/>
    </xf>
    <xf numFmtId="0" fontId="25" fillId="25" borderId="137" xfId="34" applyFont="1" applyFill="1" applyBorder="1" applyAlignment="1">
      <alignment horizontal="center" vertical="center"/>
    </xf>
    <xf numFmtId="0" fontId="25" fillId="25" borderId="138" xfId="34" applyFont="1" applyFill="1" applyBorder="1" applyAlignment="1">
      <alignment horizontal="center" vertical="center"/>
    </xf>
    <xf numFmtId="0" fontId="28" fillId="27" borderId="26" xfId="34" applyFont="1" applyFill="1" applyBorder="1" applyAlignment="1">
      <alignment horizontal="center" vertical="center" wrapText="1"/>
    </xf>
    <xf numFmtId="0" fontId="28" fillId="27" borderId="30" xfId="34" applyFont="1" applyFill="1" applyBorder="1" applyAlignment="1">
      <alignment horizontal="center" vertical="center"/>
    </xf>
    <xf numFmtId="0" fontId="28" fillId="26" borderId="113" xfId="34" applyFont="1" applyFill="1" applyBorder="1" applyAlignment="1">
      <alignment horizontal="center" vertical="center"/>
    </xf>
    <xf numFmtId="0" fontId="21" fillId="0" borderId="30" xfId="0" applyFont="1" applyFill="1" applyBorder="1" applyAlignment="1">
      <alignment horizontal="center" vertical="center"/>
    </xf>
    <xf numFmtId="0" fontId="21" fillId="0" borderId="114" xfId="34" applyFont="1" applyBorder="1" applyAlignment="1">
      <alignment horizontal="center" vertical="center"/>
    </xf>
    <xf numFmtId="0" fontId="42" fillId="0" borderId="0" xfId="34" applyFont="1" applyFill="1" applyBorder="1" applyAlignment="1">
      <alignment horizontal="center" vertical="center"/>
    </xf>
    <xf numFmtId="0" fontId="11" fillId="0" borderId="0" xfId="34" applyAlignment="1">
      <alignment horizontal="center" vertical="center"/>
    </xf>
    <xf numFmtId="0" fontId="28" fillId="26" borderId="119" xfId="34" applyFont="1" applyFill="1" applyBorder="1" applyAlignment="1">
      <alignment horizontal="left" vertical="center" wrapText="1"/>
    </xf>
    <xf numFmtId="0" fontId="28" fillId="26" borderId="86" xfId="34" applyFont="1" applyFill="1" applyBorder="1" applyAlignment="1">
      <alignment horizontal="left" vertical="center" wrapText="1"/>
    </xf>
    <xf numFmtId="0" fontId="28" fillId="26" borderId="126" xfId="34" applyFont="1" applyFill="1" applyBorder="1" applyAlignment="1">
      <alignment horizontal="left" vertical="center" wrapText="1"/>
    </xf>
    <xf numFmtId="0" fontId="25" fillId="0" borderId="115" xfId="34" applyNumberFormat="1" applyFont="1" applyFill="1" applyBorder="1" applyAlignment="1" applyProtection="1">
      <alignment horizontal="center" vertical="center" wrapText="1"/>
    </xf>
    <xf numFmtId="0" fontId="25" fillId="0" borderId="118" xfId="34" applyNumberFormat="1" applyFont="1" applyFill="1" applyBorder="1" applyAlignment="1" applyProtection="1">
      <alignment horizontal="center" vertical="center" wrapText="1"/>
    </xf>
    <xf numFmtId="0" fontId="25" fillId="0" borderId="125" xfId="34" applyNumberFormat="1" applyFont="1" applyFill="1" applyBorder="1" applyAlignment="1" applyProtection="1">
      <alignment horizontal="center" vertical="center" wrapText="1"/>
    </xf>
    <xf numFmtId="0" fontId="25" fillId="0" borderId="55" xfId="34" applyNumberFormat="1" applyFont="1" applyFill="1" applyBorder="1" applyAlignment="1" applyProtection="1">
      <alignment horizontal="center" vertical="center" wrapText="1"/>
    </xf>
    <xf numFmtId="0" fontId="25" fillId="0" borderId="36" xfId="34" applyNumberFormat="1" applyFont="1" applyFill="1" applyBorder="1" applyAlignment="1" applyProtection="1">
      <alignment horizontal="center" vertical="center" wrapText="1"/>
    </xf>
    <xf numFmtId="0" fontId="25" fillId="0" borderId="58" xfId="34" applyNumberFormat="1" applyFont="1" applyFill="1" applyBorder="1" applyAlignment="1" applyProtection="1">
      <alignment horizontal="center" vertical="center" wrapText="1"/>
    </xf>
    <xf numFmtId="0" fontId="37" fillId="24" borderId="15" xfId="0" applyFont="1" applyFill="1" applyBorder="1" applyAlignment="1">
      <alignment horizontal="left" vertical="center" wrapText="1"/>
    </xf>
    <xf numFmtId="0" fontId="28" fillId="26" borderId="30" xfId="34" applyFont="1" applyFill="1" applyBorder="1" applyAlignment="1">
      <alignment horizontal="center" vertical="center"/>
    </xf>
    <xf numFmtId="0" fontId="35" fillId="29" borderId="25" xfId="34" applyFont="1" applyFill="1" applyBorder="1" applyAlignment="1">
      <alignment horizontal="center" vertical="center" wrapText="1"/>
    </xf>
    <xf numFmtId="0" fontId="25" fillId="29" borderId="25" xfId="34" applyFont="1" applyFill="1" applyBorder="1" applyAlignment="1">
      <alignment horizontal="center" vertical="center" wrapText="1"/>
    </xf>
    <xf numFmtId="0" fontId="28" fillId="25" borderId="55" xfId="34" applyNumberFormat="1" applyFont="1" applyFill="1" applyBorder="1" applyAlignment="1" applyProtection="1">
      <alignment horizontal="left" vertical="center"/>
    </xf>
    <xf numFmtId="0" fontId="28" fillId="25" borderId="36" xfId="34" applyNumberFormat="1" applyFont="1" applyFill="1" applyBorder="1" applyAlignment="1" applyProtection="1">
      <alignment horizontal="left" vertical="center"/>
    </xf>
    <xf numFmtId="0" fontId="28" fillId="0" borderId="147" xfId="34" applyNumberFormat="1" applyFont="1" applyFill="1" applyBorder="1" applyAlignment="1" applyProtection="1">
      <alignment horizontal="center" vertical="center"/>
    </xf>
    <xf numFmtId="0" fontId="28" fillId="0" borderId="36" xfId="34" applyNumberFormat="1" applyFont="1" applyFill="1" applyBorder="1" applyAlignment="1" applyProtection="1">
      <alignment horizontal="center" vertical="center"/>
    </xf>
    <xf numFmtId="0" fontId="28" fillId="0" borderId="58" xfId="34" applyNumberFormat="1" applyFont="1" applyFill="1" applyBorder="1" applyAlignment="1" applyProtection="1">
      <alignment horizontal="center" vertical="center"/>
    </xf>
    <xf numFmtId="0" fontId="28" fillId="26" borderId="148" xfId="34" applyFont="1" applyFill="1" applyBorder="1" applyAlignment="1">
      <alignment horizontal="left" vertical="center"/>
    </xf>
    <xf numFmtId="0" fontId="28" fillId="26" borderId="118" xfId="34" applyFont="1" applyFill="1" applyBorder="1" applyAlignment="1">
      <alignment horizontal="left" vertical="center"/>
    </xf>
    <xf numFmtId="0" fontId="28" fillId="26" borderId="125" xfId="34" applyFont="1" applyFill="1" applyBorder="1" applyAlignment="1">
      <alignment horizontal="left" vertical="center"/>
    </xf>
    <xf numFmtId="0" fontId="28" fillId="26" borderId="82" xfId="34" applyFont="1" applyFill="1" applyBorder="1" applyAlignment="1">
      <alignment horizontal="left" vertical="center"/>
    </xf>
    <xf numFmtId="0" fontId="28" fillId="26" borderId="86" xfId="34" applyFont="1" applyFill="1" applyBorder="1" applyAlignment="1">
      <alignment horizontal="left" vertical="center"/>
    </xf>
    <xf numFmtId="0" fontId="28" fillId="26" borderId="126" xfId="34" applyFont="1" applyFill="1" applyBorder="1" applyAlignment="1">
      <alignment horizontal="left" vertical="center"/>
    </xf>
    <xf numFmtId="0" fontId="37" fillId="24" borderId="0" xfId="0" applyFont="1" applyFill="1" applyAlignment="1">
      <alignment horizontal="left" vertical="center" wrapText="1"/>
    </xf>
    <xf numFmtId="0" fontId="28" fillId="27" borderId="76" xfId="34" applyNumberFormat="1" applyFont="1" applyFill="1" applyBorder="1" applyAlignment="1" applyProtection="1">
      <alignment horizontal="center" vertical="center"/>
    </xf>
    <xf numFmtId="0" fontId="28" fillId="27" borderId="84" xfId="34" applyNumberFormat="1" applyFont="1" applyFill="1" applyBorder="1" applyAlignment="1" applyProtection="1">
      <alignment horizontal="center" vertical="center"/>
    </xf>
    <xf numFmtId="0" fontId="28" fillId="27" borderId="89" xfId="34" applyNumberFormat="1" applyFont="1" applyFill="1" applyBorder="1" applyAlignment="1" applyProtection="1">
      <alignment horizontal="center" vertical="center"/>
    </xf>
    <xf numFmtId="0" fontId="28" fillId="27" borderId="78" xfId="34" applyNumberFormat="1" applyFont="1" applyFill="1" applyBorder="1" applyAlignment="1" applyProtection="1">
      <alignment horizontal="center" vertical="center"/>
    </xf>
    <xf numFmtId="0" fontId="28" fillId="27" borderId="11" xfId="34" applyNumberFormat="1" applyFont="1" applyFill="1" applyBorder="1" applyAlignment="1" applyProtection="1">
      <alignment horizontal="center" vertical="center"/>
    </xf>
    <xf numFmtId="0" fontId="28" fillId="27" borderId="68" xfId="34" applyNumberFormat="1" applyFont="1" applyFill="1" applyBorder="1" applyAlignment="1" applyProtection="1">
      <alignment horizontal="center" vertical="center"/>
    </xf>
    <xf numFmtId="0" fontId="28" fillId="27" borderId="122" xfId="34" applyNumberFormat="1" applyFont="1" applyFill="1" applyBorder="1" applyAlignment="1" applyProtection="1">
      <alignment horizontal="center" vertical="center"/>
    </xf>
    <xf numFmtId="0" fontId="28" fillId="27" borderId="56" xfId="34" applyNumberFormat="1" applyFont="1" applyFill="1" applyBorder="1" applyAlignment="1" applyProtection="1">
      <alignment horizontal="center" vertical="center"/>
    </xf>
    <xf numFmtId="0" fontId="25" fillId="27" borderId="94" xfId="34" applyFont="1" applyFill="1" applyBorder="1" applyAlignment="1">
      <alignment horizontal="center" vertical="center"/>
    </xf>
    <xf numFmtId="0" fontId="25" fillId="27" borderId="31" xfId="34" applyFont="1" applyFill="1" applyBorder="1" applyAlignment="1">
      <alignment horizontal="center" vertical="center"/>
    </xf>
    <xf numFmtId="0" fontId="25" fillId="27" borderId="94" xfId="34" applyFont="1" applyFill="1" applyBorder="1" applyAlignment="1">
      <alignment horizontal="center" vertical="center" shrinkToFit="1"/>
    </xf>
    <xf numFmtId="0" fontId="25" fillId="27" borderId="31" xfId="34" applyFont="1" applyFill="1" applyBorder="1" applyAlignment="1">
      <alignment horizontal="center" vertical="center" shrinkToFit="1"/>
    </xf>
    <xf numFmtId="0" fontId="25" fillId="27" borderId="101" xfId="34" applyFont="1" applyFill="1" applyBorder="1" applyAlignment="1">
      <alignment horizontal="center" vertical="center"/>
    </xf>
    <xf numFmtId="0" fontId="25" fillId="27" borderId="179" xfId="34" applyFont="1" applyFill="1" applyBorder="1" applyAlignment="1">
      <alignment horizontal="center" vertical="center"/>
    </xf>
    <xf numFmtId="38" fontId="35" fillId="29" borderId="189" xfId="33" applyFont="1" applyFill="1" applyBorder="1" applyAlignment="1">
      <alignment horizontal="center" vertical="center" shrinkToFit="1"/>
    </xf>
    <xf numFmtId="38" fontId="35" fillId="29" borderId="49" xfId="33" applyFont="1" applyFill="1" applyBorder="1" applyAlignment="1">
      <alignment horizontal="center" vertical="center" shrinkToFit="1"/>
    </xf>
    <xf numFmtId="0" fontId="25" fillId="0" borderId="0" xfId="35" applyFont="1" applyFill="1" applyBorder="1" applyAlignment="1">
      <alignment horizontal="center" vertical="center"/>
    </xf>
    <xf numFmtId="0" fontId="28" fillId="25" borderId="56" xfId="34" applyNumberFormat="1" applyFont="1" applyFill="1" applyBorder="1" applyAlignment="1" applyProtection="1">
      <alignment horizontal="left" vertical="center"/>
    </xf>
    <xf numFmtId="0" fontId="28" fillId="25" borderId="11" xfId="34" applyNumberFormat="1" applyFont="1" applyFill="1" applyBorder="1" applyAlignment="1" applyProtection="1">
      <alignment horizontal="left" vertical="center"/>
    </xf>
    <xf numFmtId="0" fontId="28" fillId="0" borderId="84" xfId="0" applyFont="1" applyBorder="1" applyAlignment="1">
      <alignment horizontal="left" vertical="center" wrapText="1"/>
    </xf>
    <xf numFmtId="0" fontId="28" fillId="27" borderId="79" xfId="34" applyNumberFormat="1" applyFont="1" applyFill="1" applyBorder="1" applyAlignment="1" applyProtection="1">
      <alignment horizontal="center" vertical="center"/>
    </xf>
    <xf numFmtId="0" fontId="28" fillId="27" borderId="74" xfId="34" applyNumberFormat="1" applyFont="1" applyFill="1" applyBorder="1" applyAlignment="1" applyProtection="1">
      <alignment horizontal="center" vertical="center"/>
    </xf>
    <xf numFmtId="0" fontId="28" fillId="27" borderId="88" xfId="34" applyNumberFormat="1" applyFont="1" applyFill="1" applyBorder="1" applyAlignment="1" applyProtection="1">
      <alignment horizontal="center" vertical="center"/>
    </xf>
    <xf numFmtId="0" fontId="48" fillId="27" borderId="94" xfId="34" applyFont="1" applyFill="1" applyBorder="1" applyAlignment="1">
      <alignment horizontal="center" vertical="center"/>
    </xf>
    <xf numFmtId="0" fontId="48" fillId="27" borderId="91" xfId="34" applyFont="1" applyFill="1" applyBorder="1" applyAlignment="1">
      <alignment horizontal="center" vertical="center"/>
    </xf>
    <xf numFmtId="0" fontId="28" fillId="27" borderId="93" xfId="34" applyNumberFormat="1" applyFont="1" applyFill="1" applyBorder="1" applyAlignment="1" applyProtection="1">
      <alignment horizontal="center" vertical="center"/>
    </xf>
    <xf numFmtId="0" fontId="48" fillId="27" borderId="94" xfId="34" applyFont="1" applyFill="1" applyBorder="1" applyAlignment="1">
      <alignment horizontal="center" vertical="center" shrinkToFit="1"/>
    </xf>
    <xf numFmtId="0" fontId="48" fillId="27" borderId="91" xfId="34" applyFont="1" applyFill="1" applyBorder="1" applyAlignment="1">
      <alignment horizontal="center" vertical="center" shrinkToFit="1"/>
    </xf>
    <xf numFmtId="0" fontId="28" fillId="27" borderId="150" xfId="34" applyNumberFormat="1" applyFont="1" applyFill="1" applyBorder="1" applyAlignment="1" applyProtection="1">
      <alignment horizontal="center" vertical="center"/>
    </xf>
    <xf numFmtId="0" fontId="28" fillId="27" borderId="204" xfId="34" applyNumberFormat="1" applyFont="1" applyFill="1" applyBorder="1" applyAlignment="1" applyProtection="1">
      <alignment horizontal="center" vertical="center"/>
    </xf>
    <xf numFmtId="176" fontId="28" fillId="27" borderId="150" xfId="33" applyNumberFormat="1" applyFont="1" applyFill="1" applyBorder="1" applyAlignment="1" applyProtection="1">
      <alignment horizontal="center" vertical="center"/>
    </xf>
    <xf numFmtId="176" fontId="28" fillId="27" borderId="204" xfId="33" applyNumberFormat="1" applyFont="1" applyFill="1" applyBorder="1" applyAlignment="1" applyProtection="1">
      <alignment horizontal="center" vertical="center"/>
    </xf>
    <xf numFmtId="40" fontId="28" fillId="27" borderId="150" xfId="33" applyNumberFormat="1" applyFont="1" applyFill="1" applyBorder="1" applyAlignment="1" applyProtection="1">
      <alignment horizontal="center" vertical="center"/>
    </xf>
    <xf numFmtId="40" fontId="28" fillId="27" borderId="204" xfId="33" applyNumberFormat="1" applyFont="1" applyFill="1" applyBorder="1" applyAlignment="1" applyProtection="1">
      <alignment horizontal="center" vertical="center"/>
    </xf>
    <xf numFmtId="38" fontId="28" fillId="27" borderId="120" xfId="33" applyFont="1" applyFill="1" applyBorder="1" applyAlignment="1" applyProtection="1">
      <alignment horizontal="center" vertical="center"/>
    </xf>
    <xf numFmtId="38" fontId="28" fillId="27" borderId="119" xfId="33" applyFont="1" applyFill="1" applyBorder="1" applyAlignment="1" applyProtection="1">
      <alignment horizontal="center" vertical="center"/>
    </xf>
    <xf numFmtId="0" fontId="54" fillId="0" borderId="11" xfId="0" applyFont="1" applyFill="1" applyBorder="1" applyAlignment="1">
      <alignment horizontal="left" vertical="center"/>
    </xf>
    <xf numFmtId="0" fontId="54" fillId="0" borderId="0" xfId="0" applyFont="1" applyFill="1" applyAlignment="1">
      <alignment horizontal="left" vertical="center"/>
    </xf>
    <xf numFmtId="0" fontId="54" fillId="0" borderId="55" xfId="0" applyFont="1" applyBorder="1" applyAlignment="1">
      <alignment horizontal="center" vertical="center"/>
    </xf>
    <xf numFmtId="0" fontId="54" fillId="0" borderId="36"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0" xfId="37" applyFont="1" applyAlignment="1">
      <alignment horizontal="center" vertical="center"/>
    </xf>
    <xf numFmtId="0" fontId="54" fillId="0" borderId="63" xfId="37" applyFont="1" applyBorder="1" applyAlignment="1">
      <alignment horizontal="left" vertical="center" wrapText="1"/>
    </xf>
    <xf numFmtId="0" fontId="54" fillId="0" borderId="0" xfId="37" applyFont="1" applyAlignment="1">
      <alignment horizontal="left" vertical="center" wrapText="1"/>
    </xf>
    <xf numFmtId="0" fontId="54" fillId="0" borderId="0" xfId="37" applyFont="1" applyAlignment="1">
      <alignment horizontal="center" vertical="center" wrapText="1"/>
    </xf>
    <xf numFmtId="0" fontId="54" fillId="0" borderId="30" xfId="37" applyFont="1" applyBorder="1" applyAlignment="1">
      <alignment horizontal="left" vertical="center" wrapText="1"/>
    </xf>
    <xf numFmtId="0" fontId="54" fillId="0" borderId="55" xfId="37" applyFont="1" applyBorder="1" applyAlignment="1">
      <alignment horizontal="center" vertical="center" wrapText="1"/>
    </xf>
    <xf numFmtId="0" fontId="54" fillId="0" borderId="58" xfId="37" applyFont="1" applyBorder="1" applyAlignment="1">
      <alignment horizontal="center" vertical="center" wrapText="1"/>
    </xf>
    <xf numFmtId="0" fontId="54" fillId="0" borderId="29" xfId="37" applyFont="1" applyBorder="1" applyAlignment="1">
      <alignment horizontal="left" vertical="center" wrapText="1"/>
    </xf>
    <xf numFmtId="0" fontId="54" fillId="30" borderId="25" xfId="37" applyFont="1" applyFill="1" applyBorder="1" applyAlignment="1">
      <alignment horizontal="left" vertical="center" wrapText="1"/>
    </xf>
    <xf numFmtId="0" fontId="54" fillId="30" borderId="25" xfId="37" applyFont="1" applyFill="1" applyBorder="1" applyAlignment="1">
      <alignment horizontal="left" vertical="center"/>
    </xf>
    <xf numFmtId="0" fontId="54" fillId="0" borderId="27" xfId="37" applyFont="1" applyBorder="1" applyAlignment="1">
      <alignment horizontal="left" vertical="center" wrapText="1"/>
    </xf>
    <xf numFmtId="0" fontId="54" fillId="0" borderId="64" xfId="37" applyFont="1" applyBorder="1" applyAlignment="1">
      <alignment horizontal="left" vertical="center" wrapText="1"/>
    </xf>
    <xf numFmtId="0" fontId="54" fillId="0" borderId="116" xfId="37" applyFont="1" applyBorder="1" applyAlignment="1">
      <alignment horizontal="center" vertical="center" wrapText="1"/>
    </xf>
    <xf numFmtId="0" fontId="54" fillId="0" borderId="128" xfId="37" applyFont="1" applyBorder="1" applyAlignment="1">
      <alignment horizontal="center" vertical="center"/>
    </xf>
    <xf numFmtId="0" fontId="54" fillId="0" borderId="115" xfId="37" applyFont="1" applyBorder="1" applyAlignment="1">
      <alignment horizontal="center" vertical="center" wrapText="1"/>
    </xf>
    <xf numFmtId="0" fontId="54" fillId="0" borderId="125" xfId="37" applyFont="1" applyBorder="1" applyAlignment="1">
      <alignment horizontal="center" vertical="center" wrapText="1"/>
    </xf>
    <xf numFmtId="0" fontId="54" fillId="0" borderId="36" xfId="0" applyFont="1" applyFill="1" applyBorder="1" applyAlignment="1">
      <alignment horizontal="left" vertical="center"/>
    </xf>
    <xf numFmtId="0" fontId="54" fillId="0" borderId="29" xfId="37" applyFont="1" applyBorder="1" applyAlignment="1">
      <alignment horizontal="left" vertical="center"/>
    </xf>
    <xf numFmtId="0" fontId="54" fillId="0" borderId="63" xfId="37" applyFont="1" applyBorder="1" applyAlignment="1">
      <alignment horizontal="left" vertical="center"/>
    </xf>
    <xf numFmtId="0" fontId="54" fillId="30" borderId="63" xfId="37" applyFont="1" applyFill="1" applyBorder="1" applyAlignment="1">
      <alignment horizontal="left" vertical="center"/>
    </xf>
    <xf numFmtId="0" fontId="54" fillId="0" borderId="23" xfId="0" applyFont="1" applyFill="1" applyBorder="1" applyAlignment="1">
      <alignment horizontal="left" vertical="center"/>
    </xf>
    <xf numFmtId="0" fontId="54" fillId="0" borderId="46" xfId="0" applyFont="1" applyFill="1" applyBorder="1" applyAlignment="1">
      <alignment horizontal="left" vertical="center"/>
    </xf>
    <xf numFmtId="0" fontId="54" fillId="30" borderId="23" xfId="37" applyFont="1" applyFill="1" applyBorder="1" applyAlignment="1">
      <alignment horizontal="left" vertical="center"/>
    </xf>
    <xf numFmtId="0" fontId="54" fillId="30" borderId="46" xfId="37" applyFont="1" applyFill="1" applyBorder="1" applyAlignment="1">
      <alignment horizontal="left" vertical="center"/>
    </xf>
    <xf numFmtId="0" fontId="54" fillId="0" borderId="28" xfId="37" applyFont="1" applyBorder="1" applyAlignment="1">
      <alignment horizontal="left" vertical="center" wrapText="1"/>
    </xf>
    <xf numFmtId="0" fontId="54" fillId="30" borderId="28" xfId="37" applyFont="1" applyFill="1" applyBorder="1" applyAlignment="1">
      <alignment horizontal="left" vertical="center" wrapText="1"/>
    </xf>
    <xf numFmtId="0" fontId="54" fillId="30" borderId="63" xfId="37" applyFont="1" applyFill="1" applyBorder="1" applyAlignment="1">
      <alignment horizontal="left" vertical="center" wrapText="1"/>
    </xf>
    <xf numFmtId="0" fontId="54" fillId="30" borderId="64" xfId="37" applyFont="1" applyFill="1" applyBorder="1" applyAlignment="1">
      <alignment horizontal="left" vertical="center" wrapText="1"/>
    </xf>
    <xf numFmtId="0" fontId="54" fillId="0" borderId="57" xfId="37" applyFont="1" applyBorder="1" applyAlignment="1">
      <alignment horizontal="left" vertical="center" wrapText="1"/>
    </xf>
    <xf numFmtId="0" fontId="54" fillId="0" borderId="178" xfId="37" applyFont="1" applyBorder="1" applyAlignment="1">
      <alignment horizontal="left" vertical="center" wrapText="1"/>
    </xf>
    <xf numFmtId="0" fontId="54" fillId="30" borderId="57" xfId="37" applyFont="1" applyFill="1" applyBorder="1" applyAlignment="1">
      <alignment horizontal="left" vertical="center" wrapText="1"/>
    </xf>
    <xf numFmtId="0" fontId="54" fillId="30" borderId="178" xfId="37" applyFont="1" applyFill="1" applyBorder="1" applyAlignment="1">
      <alignment horizontal="left" vertical="center" wrapText="1"/>
    </xf>
    <xf numFmtId="0" fontId="54" fillId="0" borderId="22" xfId="37" applyFont="1" applyBorder="1" applyAlignment="1">
      <alignment horizontal="left" vertical="center" wrapText="1"/>
    </xf>
    <xf numFmtId="0" fontId="54" fillId="0" borderId="47" xfId="37" applyFont="1" applyBorder="1" applyAlignment="1">
      <alignment horizontal="left" vertical="center" wrapText="1"/>
    </xf>
    <xf numFmtId="0" fontId="54" fillId="30" borderId="22" xfId="37" applyFont="1" applyFill="1" applyBorder="1" applyAlignment="1">
      <alignment horizontal="left" vertical="center" wrapText="1"/>
    </xf>
    <xf numFmtId="0" fontId="54" fillId="30" borderId="47" xfId="37" applyFont="1" applyFill="1" applyBorder="1" applyAlignment="1">
      <alignment horizontal="left" vertical="center" wrapText="1"/>
    </xf>
    <xf numFmtId="0" fontId="54" fillId="0" borderId="18" xfId="0" applyFont="1" applyFill="1" applyBorder="1" applyAlignment="1">
      <alignment horizontal="center" vertical="center"/>
    </xf>
    <xf numFmtId="0" fontId="54" fillId="0" borderId="49" xfId="0" applyFont="1" applyFill="1" applyBorder="1" applyAlignment="1">
      <alignment horizontal="center" vertical="center"/>
    </xf>
    <xf numFmtId="0" fontId="54" fillId="0" borderId="13" xfId="37" applyFont="1" applyBorder="1" applyAlignment="1">
      <alignment horizontal="center" vertical="center"/>
    </xf>
    <xf numFmtId="0" fontId="54" fillId="0" borderId="51" xfId="37" applyFont="1" applyBorder="1" applyAlignment="1">
      <alignment horizontal="center" vertical="center"/>
    </xf>
    <xf numFmtId="0" fontId="54" fillId="0" borderId="163" xfId="37" applyFont="1" applyBorder="1" applyAlignment="1">
      <alignment horizontal="center" vertical="center"/>
    </xf>
    <xf numFmtId="0" fontId="54" fillId="0" borderId="70" xfId="37" applyFont="1" applyBorder="1" applyAlignment="1">
      <alignment horizontal="center" vertical="center"/>
    </xf>
    <xf numFmtId="0" fontId="54" fillId="0" borderId="164" xfId="37" applyFont="1" applyBorder="1" applyAlignment="1">
      <alignment horizontal="center" vertical="center"/>
    </xf>
    <xf numFmtId="0" fontId="54" fillId="0" borderId="71" xfId="37" applyFont="1" applyBorder="1" applyAlignment="1">
      <alignment horizontal="center" vertical="center"/>
    </xf>
    <xf numFmtId="0" fontId="54" fillId="30" borderId="20" xfId="37" applyFont="1" applyFill="1" applyBorder="1" applyAlignment="1">
      <alignment horizontal="center" vertical="center"/>
    </xf>
    <xf numFmtId="0" fontId="54" fillId="30" borderId="15" xfId="37" applyFont="1" applyFill="1" applyBorder="1" applyAlignment="1">
      <alignment horizontal="center" vertical="center"/>
    </xf>
    <xf numFmtId="0" fontId="54" fillId="30" borderId="67" xfId="37" applyFont="1" applyFill="1" applyBorder="1" applyAlignment="1">
      <alignment horizontal="center" vertical="center"/>
    </xf>
    <xf numFmtId="0" fontId="54" fillId="30" borderId="56" xfId="37" applyFont="1" applyFill="1" applyBorder="1" applyAlignment="1">
      <alignment horizontal="center" vertical="center"/>
    </xf>
    <xf numFmtId="0" fontId="54" fillId="30" borderId="11" xfId="37" applyFont="1" applyFill="1" applyBorder="1" applyAlignment="1">
      <alignment horizontal="center" vertical="center"/>
    </xf>
    <xf numFmtId="0" fontId="54" fillId="30" borderId="68" xfId="37" applyFont="1" applyFill="1" applyBorder="1" applyAlignment="1">
      <alignment horizontal="center" vertical="center"/>
    </xf>
    <xf numFmtId="0" fontId="54" fillId="30" borderId="72" xfId="37" applyFont="1" applyFill="1" applyBorder="1" applyAlignment="1">
      <alignment horizontal="center" vertical="center"/>
    </xf>
    <xf numFmtId="0" fontId="54" fillId="30" borderId="30" xfId="37" applyFont="1" applyFill="1" applyBorder="1" applyAlignment="1">
      <alignment horizontal="center" vertical="center"/>
    </xf>
    <xf numFmtId="0" fontId="54" fillId="30" borderId="73" xfId="37" applyFont="1" applyFill="1" applyBorder="1" applyAlignment="1">
      <alignment horizontal="center" vertical="center"/>
    </xf>
    <xf numFmtId="0" fontId="54" fillId="30" borderId="26" xfId="37" applyFont="1" applyFill="1" applyBorder="1" applyAlignment="1">
      <alignment horizontal="left" vertical="center" wrapText="1"/>
    </xf>
    <xf numFmtId="0" fontId="54" fillId="30" borderId="30" xfId="37" applyFont="1" applyFill="1" applyBorder="1" applyAlignment="1">
      <alignment horizontal="left" vertical="center" wrapText="1"/>
    </xf>
    <xf numFmtId="0" fontId="54" fillId="30" borderId="31" xfId="37" applyFont="1" applyFill="1" applyBorder="1" applyAlignment="1">
      <alignment horizontal="left" vertical="center" wrapText="1"/>
    </xf>
    <xf numFmtId="181" fontId="58" fillId="30" borderId="26" xfId="37" applyNumberFormat="1" applyFont="1" applyFill="1" applyBorder="1" applyAlignment="1">
      <alignment horizontal="right" vertical="center" wrapText="1"/>
    </xf>
    <xf numFmtId="181" fontId="58" fillId="30" borderId="30" xfId="37" applyNumberFormat="1" applyFont="1" applyFill="1" applyBorder="1" applyAlignment="1">
      <alignment horizontal="right" vertical="center" wrapText="1"/>
    </xf>
    <xf numFmtId="181" fontId="58" fillId="30" borderId="31" xfId="37" applyNumberFormat="1" applyFont="1" applyFill="1" applyBorder="1" applyAlignment="1">
      <alignment horizontal="right" vertical="center" wrapText="1"/>
    </xf>
    <xf numFmtId="0" fontId="60" fillId="24" borderId="65" xfId="37" applyFont="1" applyFill="1" applyBorder="1" applyAlignment="1">
      <alignment horizontal="center" vertical="center" shrinkToFit="1"/>
    </xf>
    <xf numFmtId="0" fontId="60" fillId="24" borderId="0" xfId="37" applyFont="1" applyFill="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桁区切り 2" xfId="33" xr:uid="{00000000-0005-0000-0000-000020000000}"/>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4" xr:uid="{00000000-0005-0000-0000-00002A000000}"/>
    <cellStyle name="標準 3" xfId="35" xr:uid="{00000000-0005-0000-0000-00002B000000}"/>
    <cellStyle name="標準 4" xfId="36" xr:uid="{00000000-0005-0000-0000-00002C000000}"/>
    <cellStyle name="標準 5" xfId="37" xr:uid="{00000000-0005-0000-0000-00002D000000}"/>
    <cellStyle name="標準_様式第３-2号　推定修繕工事項目、修繕周期等の設定内容_MURC加筆r_1" xfId="38" xr:uid="{00000000-0005-0000-0000-00002E000000}"/>
    <cellStyle name="標準_様式第４-1号、-2号、-3号、-4号　長期修繕計画総括表他_MURC加筆_1" xfId="39" xr:uid="{00000000-0005-0000-0000-00002F000000}"/>
    <cellStyle name="良い" xfId="40"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Meiryo UI"/>
                <a:ea typeface="Meiryo UI"/>
              </a:rPr>
              <a:t>（様式4-2）収支計画グラフ</a:t>
            </a:r>
          </a:p>
        </c:rich>
      </c:tx>
      <c:layout>
        <c:manualLayout>
          <c:xMode val="edge"/>
          <c:yMode val="edge"/>
          <c:x val="0.44807594098227543"/>
          <c:y val="5.4983493413391172E-3"/>
        </c:manualLayout>
      </c:layout>
      <c:overlay val="0"/>
      <c:spPr>
        <a:noFill/>
        <a:ln>
          <a:noFill/>
        </a:ln>
      </c:spPr>
    </c:title>
    <c:autoTitleDeleted val="0"/>
    <c:plotArea>
      <c:layout>
        <c:manualLayout>
          <c:layoutTarget val="inner"/>
          <c:xMode val="edge"/>
          <c:yMode val="edge"/>
          <c:x val="0.15039793708404958"/>
          <c:y val="6.566236436940226E-2"/>
          <c:w val="0.85722469009092805"/>
          <c:h val="0.44788808615417913"/>
        </c:manualLayout>
      </c:layout>
      <c:barChart>
        <c:barDir val="col"/>
        <c:grouping val="stacked"/>
        <c:varyColors val="0"/>
        <c:ser>
          <c:idx val="0"/>
          <c:order val="0"/>
          <c:tx>
            <c:strRef>
              <c:f>'様式第4-1号 長期修繕計画総括表'!$B$68:$P$68</c:f>
              <c:strCache>
                <c:ptCount val="15"/>
                <c:pt idx="0">
                  <c:v>消費税</c:v>
                </c:pt>
              </c:strCache>
            </c:strRef>
          </c:tx>
          <c:spPr>
            <a:solidFill>
              <a:srgbClr val="9999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長期修繕計画総括表'!$Q$68:$AV$68</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BC67-4588-A14C-BCB6887110FB}"/>
            </c:ext>
          </c:extLst>
        </c:ser>
        <c:ser>
          <c:idx val="23"/>
          <c:order val="1"/>
          <c:tx>
            <c:strRef>
              <c:f>'様式第4-1号 長期修繕計画総括表'!$B$67</c:f>
              <c:strCache>
                <c:ptCount val="1"/>
                <c:pt idx="0">
                  <c:v>諸経費（現場管理費・一般管理費、及び法定福利費等（注））</c:v>
                </c:pt>
              </c:strCache>
            </c:strRef>
          </c:tx>
          <c:spPr>
            <a:ln w="6350">
              <a:solidFill>
                <a:sysClr val="windowText" lastClr="000000"/>
              </a:solidFill>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長期修繕計画総括表'!$Q$67:$AV$67</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1-BC67-4588-A14C-BCB6887110FB}"/>
            </c:ext>
          </c:extLst>
        </c:ser>
        <c:ser>
          <c:idx val="19"/>
          <c:order val="2"/>
          <c:tx>
            <c:strRef>
              <c:f>'様式第4-1号 長期修繕計画総括表'!$B$66:$P$66</c:f>
              <c:strCache>
                <c:ptCount val="15"/>
                <c:pt idx="0">
                  <c:v>19　長期修繕計画作成費用</c:v>
                </c:pt>
              </c:strCache>
            </c:strRef>
          </c:tx>
          <c:spPr>
            <a:solidFill>
              <a:srgbClr val="FFFF99"/>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長期修繕計画総括表'!$Q$66:$AV$66</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2-BC67-4588-A14C-BCB6887110FB}"/>
            </c:ext>
          </c:extLst>
        </c:ser>
        <c:ser>
          <c:idx val="18"/>
          <c:order val="3"/>
          <c:tx>
            <c:strRef>
              <c:f>'様式第4-1号 長期修繕計画総括表'!$B$65:$P$65</c:f>
              <c:strCache>
                <c:ptCount val="15"/>
                <c:pt idx="0">
                  <c:v>18　調査・診断、 設計、工事監理等費用</c:v>
                </c:pt>
              </c:strCache>
            </c:strRef>
          </c:tx>
          <c:spPr>
            <a:solidFill>
              <a:srgbClr val="CCFFCC"/>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長期修繕計画総括表'!$Q$65:$AV$65</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3-BC67-4588-A14C-BCB6887110FB}"/>
            </c:ext>
          </c:extLst>
        </c:ser>
        <c:ser>
          <c:idx val="17"/>
          <c:order val="4"/>
          <c:tx>
            <c:strRef>
              <c:f>'様式第4-1号 長期修繕計画総括表'!$B$64:$P$64</c:f>
              <c:strCache>
                <c:ptCount val="15"/>
                <c:pt idx="0">
                  <c:v>17　外構・附属施設</c:v>
                </c:pt>
              </c:strCache>
            </c:strRef>
          </c:tx>
          <c:spPr>
            <a:solidFill>
              <a:srgbClr val="CCFF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長期修繕計画総括表'!$Q$64:$AV$64</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4-BC67-4588-A14C-BCB6887110FB}"/>
            </c:ext>
          </c:extLst>
        </c:ser>
        <c:ser>
          <c:idx val="16"/>
          <c:order val="5"/>
          <c:tx>
            <c:strRef>
              <c:f>'様式第4-1号 長期修繕計画総括表'!$B$63:$P$63</c:f>
              <c:strCache>
                <c:ptCount val="15"/>
                <c:pt idx="0">
                  <c:v>16　立体駐車場設備</c:v>
                </c:pt>
              </c:strCache>
            </c:strRef>
          </c:tx>
          <c:spPr>
            <a:solidFill>
              <a:srgbClr val="00CC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長期修繕計画総括表'!$Q$63:$AV$63</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5-BC67-4588-A14C-BCB6887110FB}"/>
            </c:ext>
          </c:extLst>
        </c:ser>
        <c:ser>
          <c:idx val="15"/>
          <c:order val="6"/>
          <c:tx>
            <c:strRef>
              <c:f>'様式第4-1号 長期修繕計画総括表'!$B$62:$P$62</c:f>
              <c:strCache>
                <c:ptCount val="15"/>
                <c:pt idx="0">
                  <c:v>15　昇降機設備</c:v>
                </c:pt>
              </c:strCache>
            </c:strRef>
          </c:tx>
          <c:spPr>
            <a:solidFill>
              <a:srgbClr val="0000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長期修繕計画総括表'!$Q$62:$AV$62</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6-BC67-4588-A14C-BCB6887110FB}"/>
            </c:ext>
          </c:extLst>
        </c:ser>
        <c:ser>
          <c:idx val="14"/>
          <c:order val="7"/>
          <c:tx>
            <c:strRef>
              <c:f>'様式第4-1号 長期修繕計画総括表'!$B$61:$P$61</c:f>
              <c:strCache>
                <c:ptCount val="15"/>
                <c:pt idx="0">
                  <c:v>14　消防用設備</c:v>
                </c:pt>
              </c:strCache>
            </c:strRef>
          </c:tx>
          <c:spPr>
            <a:solidFill>
              <a:srgbClr val="00808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長期修繕計画総括表'!$Q$61:$AV$61</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7-BC67-4588-A14C-BCB6887110FB}"/>
            </c:ext>
          </c:extLst>
        </c:ser>
        <c:ser>
          <c:idx val="13"/>
          <c:order val="8"/>
          <c:tx>
            <c:strRef>
              <c:f>'様式第4-1号 長期修繕計画総括表'!$B$60:$P$60</c:f>
              <c:strCache>
                <c:ptCount val="15"/>
                <c:pt idx="0">
                  <c:v>13　情報・通信設備</c:v>
                </c:pt>
              </c:strCache>
            </c:strRef>
          </c:tx>
          <c:spPr>
            <a:solidFill>
              <a:srgbClr val="80000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長期修繕計画総括表'!$Q$60:$AV$60</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8-BC67-4588-A14C-BCB6887110FB}"/>
            </c:ext>
          </c:extLst>
        </c:ser>
        <c:ser>
          <c:idx val="12"/>
          <c:order val="9"/>
          <c:tx>
            <c:strRef>
              <c:f>'様式第4-1号 長期修繕計画総括表'!$B$59:$P$59</c:f>
              <c:strCache>
                <c:ptCount val="15"/>
                <c:pt idx="0">
                  <c:v>12　電灯設備等</c:v>
                </c:pt>
              </c:strCache>
            </c:strRef>
          </c:tx>
          <c:spPr>
            <a:solidFill>
              <a:srgbClr val="80008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長期修繕計画総括表'!$Q$59:$AV$59</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9-BC67-4588-A14C-BCB6887110FB}"/>
            </c:ext>
          </c:extLst>
        </c:ser>
        <c:ser>
          <c:idx val="11"/>
          <c:order val="10"/>
          <c:tx>
            <c:strRef>
              <c:f>'様式第4-1号 長期修繕計画総括表'!$B$58:$P$58</c:f>
              <c:strCache>
                <c:ptCount val="15"/>
                <c:pt idx="0">
                  <c:v>11　空調・換気設備</c:v>
                </c:pt>
              </c:strCache>
            </c:strRef>
          </c:tx>
          <c:spPr>
            <a:solidFill>
              <a:srgbClr val="00FF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長期修繕計画総括表'!$Q$58:$AV$58</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A-BC67-4588-A14C-BCB6887110FB}"/>
            </c:ext>
          </c:extLst>
        </c:ser>
        <c:ser>
          <c:idx val="10"/>
          <c:order val="11"/>
          <c:tx>
            <c:strRef>
              <c:f>'様式第4-1号 長期修繕計画総括表'!$B$57:$P$57</c:f>
              <c:strCache>
                <c:ptCount val="15"/>
                <c:pt idx="0">
                  <c:v>10　ガス設備</c:v>
                </c:pt>
              </c:strCache>
            </c:strRef>
          </c:tx>
          <c:spPr>
            <a:solidFill>
              <a:srgbClr val="FFFF0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長期修繕計画総括表'!$Q$57:$AV$57</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B-BC67-4588-A14C-BCB6887110FB}"/>
            </c:ext>
          </c:extLst>
        </c:ser>
        <c:ser>
          <c:idx val="9"/>
          <c:order val="12"/>
          <c:tx>
            <c:strRef>
              <c:f>'様式第4-1号 長期修繕計画総括表'!$B$56:$P$56</c:f>
              <c:strCache>
                <c:ptCount val="15"/>
                <c:pt idx="0">
                  <c:v>９　排水設備</c:v>
                </c:pt>
              </c:strCache>
            </c:strRef>
          </c:tx>
          <c:spPr>
            <a:solidFill>
              <a:srgbClr val="FF00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長期修繕計画総括表'!$Q$56:$AV$56</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C-BC67-4588-A14C-BCB6887110FB}"/>
            </c:ext>
          </c:extLst>
        </c:ser>
        <c:ser>
          <c:idx val="8"/>
          <c:order val="13"/>
          <c:tx>
            <c:strRef>
              <c:f>'様式第4-1号 長期修繕計画総括表'!$B$55:$P$55</c:f>
              <c:strCache>
                <c:ptCount val="15"/>
                <c:pt idx="0">
                  <c:v>８　給水設備</c:v>
                </c:pt>
              </c:strCache>
            </c:strRef>
          </c:tx>
          <c:spPr>
            <a:solidFill>
              <a:srgbClr val="00008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長期修繕計画総括表'!$Q$55:$AV$55</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D-BC67-4588-A14C-BCB6887110FB}"/>
            </c:ext>
          </c:extLst>
        </c:ser>
        <c:ser>
          <c:idx val="7"/>
          <c:order val="14"/>
          <c:tx>
            <c:strRef>
              <c:f>'様式第4-1号 長期修繕計画総括表'!$B$54:$P$54</c:f>
              <c:strCache>
                <c:ptCount val="15"/>
                <c:pt idx="0">
                  <c:v>７　共用内部</c:v>
                </c:pt>
              </c:strCache>
            </c:strRef>
          </c:tx>
          <c:spPr>
            <a:solidFill>
              <a:srgbClr val="CCCC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長期修繕計画総括表'!$Q$54:$AV$54</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E-BC67-4588-A14C-BCB6887110FB}"/>
            </c:ext>
          </c:extLst>
        </c:ser>
        <c:ser>
          <c:idx val="6"/>
          <c:order val="15"/>
          <c:tx>
            <c:strRef>
              <c:f>'様式第4-1号 長期修繕計画総括表'!$B$53:$P$53</c:f>
              <c:strCache>
                <c:ptCount val="15"/>
                <c:pt idx="0">
                  <c:v>６　建具・金物等</c:v>
                </c:pt>
              </c:strCache>
            </c:strRef>
          </c:tx>
          <c:spPr>
            <a:solidFill>
              <a:srgbClr val="0066CC"/>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長期修繕計画総括表'!$Q$53:$AV$53</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F-BC67-4588-A14C-BCB6887110FB}"/>
            </c:ext>
          </c:extLst>
        </c:ser>
        <c:ser>
          <c:idx val="5"/>
          <c:order val="16"/>
          <c:tx>
            <c:strRef>
              <c:f>'様式第4-1号 長期修繕計画総括表'!$B$52:$P$52</c:f>
              <c:strCache>
                <c:ptCount val="15"/>
                <c:pt idx="0">
                  <c:v>５　鉄部塗装等</c:v>
                </c:pt>
              </c:strCache>
            </c:strRef>
          </c:tx>
          <c:spPr>
            <a:solidFill>
              <a:srgbClr val="FF808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長期修繕計画総括表'!$Q$52:$AV$52</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0-BC67-4588-A14C-BCB6887110FB}"/>
            </c:ext>
          </c:extLst>
        </c:ser>
        <c:ser>
          <c:idx val="4"/>
          <c:order val="17"/>
          <c:tx>
            <c:strRef>
              <c:f>'様式第4-1号 長期修繕計画総括表'!$B$51:$P$51</c:f>
              <c:strCache>
                <c:ptCount val="15"/>
                <c:pt idx="0">
                  <c:v>４　外壁塗装等</c:v>
                </c:pt>
              </c:strCache>
            </c:strRef>
          </c:tx>
          <c:spPr>
            <a:solidFill>
              <a:srgbClr val="660066"/>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長期修繕計画総括表'!$Q$51:$AV$51</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1-BC67-4588-A14C-BCB6887110FB}"/>
            </c:ext>
          </c:extLst>
        </c:ser>
        <c:ser>
          <c:idx val="3"/>
          <c:order val="18"/>
          <c:tx>
            <c:strRef>
              <c:f>'様式第4-1号 長期修繕計画総括表'!$B$50:$P$50</c:f>
              <c:strCache>
                <c:ptCount val="15"/>
                <c:pt idx="0">
                  <c:v>３　床防水</c:v>
                </c:pt>
              </c:strCache>
            </c:strRef>
          </c:tx>
          <c:spPr>
            <a:solidFill>
              <a:srgbClr val="CCFF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長期修繕計画総括表'!$Q$50:$AV$50</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2-BC67-4588-A14C-BCB6887110FB}"/>
            </c:ext>
          </c:extLst>
        </c:ser>
        <c:ser>
          <c:idx val="2"/>
          <c:order val="19"/>
          <c:tx>
            <c:strRef>
              <c:f>'様式第4-1号 長期修繕計画総括表'!$B$49:$P$49</c:f>
              <c:strCache>
                <c:ptCount val="15"/>
                <c:pt idx="0">
                  <c:v>２　屋根防水</c:v>
                </c:pt>
              </c:strCache>
            </c:strRef>
          </c:tx>
          <c:spPr>
            <a:solidFill>
              <a:srgbClr val="FFFFCC"/>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長期修繕計画総括表'!$Q$49:$AV$49</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3-BC67-4588-A14C-BCB6887110FB}"/>
            </c:ext>
          </c:extLst>
        </c:ser>
        <c:ser>
          <c:idx val="1"/>
          <c:order val="20"/>
          <c:tx>
            <c:strRef>
              <c:f>'様式第4-1号 長期修繕計画総括表'!$B$48:$P$48</c:f>
              <c:strCache>
                <c:ptCount val="15"/>
                <c:pt idx="0">
                  <c:v>１　仮設工事 </c:v>
                </c:pt>
              </c:strCache>
            </c:strRef>
          </c:tx>
          <c:spPr>
            <a:solidFill>
              <a:srgbClr val="993366"/>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長期修繕計画総括表'!$Q$48:$AV$48</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4-BC67-4588-A14C-BCB6887110FB}"/>
            </c:ext>
          </c:extLst>
        </c:ser>
        <c:dLbls>
          <c:showLegendKey val="0"/>
          <c:showVal val="0"/>
          <c:showCatName val="0"/>
          <c:showSerName val="0"/>
          <c:showPercent val="0"/>
          <c:showBubbleSize val="0"/>
        </c:dLbls>
        <c:gapWidth val="150"/>
        <c:overlap val="100"/>
        <c:axId val="1"/>
        <c:axId val="2"/>
      </c:barChart>
      <c:lineChart>
        <c:grouping val="standard"/>
        <c:varyColors val="0"/>
        <c:ser>
          <c:idx val="20"/>
          <c:order val="21"/>
          <c:tx>
            <c:strRef>
              <c:f>'様式第4-1号 長期修繕計画総括表'!$B$71</c:f>
              <c:strCache>
                <c:ptCount val="1"/>
                <c:pt idx="0">
                  <c:v>修繕積立金等累計 　
改正案（＠　　　円／㎡･戸･月）</c:v>
                </c:pt>
              </c:strCache>
            </c:strRef>
          </c:tx>
          <c:spPr>
            <a:ln w="12700">
              <a:solidFill>
                <a:srgbClr val="FF66CC"/>
              </a:solidFill>
              <a:prstDash val="solid"/>
            </a:ln>
          </c:spPr>
          <c:marker>
            <c:symbol val="circle"/>
            <c:size val="5"/>
            <c:spPr>
              <a:solidFill>
                <a:srgbClr val="FF66CC"/>
              </a:solidFill>
              <a:ln>
                <a:solidFill>
                  <a:srgbClr val="FF66CC"/>
                </a:solidFill>
              </a:ln>
            </c:spPr>
          </c:marker>
          <c:dLbls>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長期修繕計画総括表'!$Q$71:$AV$71</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5-BC67-4588-A14C-BCB6887110FB}"/>
            </c:ext>
          </c:extLst>
        </c:ser>
        <c:ser>
          <c:idx val="22"/>
          <c:order val="22"/>
          <c:tx>
            <c:strRef>
              <c:f>'様式第4-1号 長期修繕計画総括表'!$B$70:$P$70</c:f>
              <c:strCache>
                <c:ptCount val="15"/>
                <c:pt idx="0">
                  <c:v>修繕積立金等累計 
現行（＠　　　円／㎡･戸･月）</c:v>
                </c:pt>
              </c:strCache>
            </c:strRef>
          </c:tx>
          <c:spPr>
            <a:ln w="25400">
              <a:solidFill>
                <a:srgbClr val="666699"/>
              </a:solidFill>
              <a:prstDash val="solid"/>
            </a:ln>
          </c:spPr>
          <c:marker>
            <c:symbol val="star"/>
            <c:size val="5"/>
            <c:spPr>
              <a:noFill/>
              <a:ln>
                <a:solidFill>
                  <a:srgbClr val="666699"/>
                </a:solidFill>
              </a:ln>
            </c:spPr>
          </c:marker>
          <c:dPt>
            <c:idx val="4"/>
            <c:bubble3D val="0"/>
            <c:extLst>
              <c:ext xmlns:c16="http://schemas.microsoft.com/office/drawing/2014/chart" uri="{C3380CC4-5D6E-409C-BE32-E72D297353CC}">
                <c16:uniqueId val="{00000016-BC67-4588-A14C-BCB6887110FB}"/>
              </c:ext>
            </c:extLst>
          </c:dPt>
          <c:dLbls>
            <c:dLbl>
              <c:idx val="4"/>
              <c:layout>
                <c:manualLayout>
                  <c:x val="0"/>
                  <c:y val="0"/>
                </c:manualLayout>
              </c:layout>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BC67-4588-A14C-BCB6887110FB}"/>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長期修繕計画総括表'!$Q$70:$AV$70</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7-BC67-4588-A14C-BCB6887110FB}"/>
            </c:ext>
          </c:extLst>
        </c:ser>
        <c:ser>
          <c:idx val="24"/>
          <c:order val="23"/>
          <c:tx>
            <c:strRef>
              <c:f>'様式第4-1号 長期修繕計画総括表'!$B$72:$P$72</c:f>
              <c:strCache>
                <c:ptCount val="15"/>
                <c:pt idx="0">
                  <c:v>修繕積立金　次年度繰越金</c:v>
                </c:pt>
              </c:strCache>
            </c:strRef>
          </c:tx>
          <c:spPr>
            <a:ln w="12700">
              <a:solidFill>
                <a:srgbClr val="1FB714"/>
              </a:solidFill>
              <a:prstDash val="solid"/>
            </a:ln>
          </c:spPr>
          <c:marker>
            <c:symbol val="diamond"/>
            <c:size val="3"/>
            <c:spPr>
              <a:solidFill>
                <a:srgbClr val="1FB714"/>
              </a:solidFill>
              <a:ln>
                <a:solidFill>
                  <a:srgbClr val="1FB714"/>
                </a:solidFill>
              </a:ln>
            </c:spPr>
          </c:marker>
          <c:dPt>
            <c:idx val="1"/>
            <c:marker>
              <c:symbol val="diamond"/>
              <c:size val="5"/>
            </c:marker>
            <c:bubble3D val="0"/>
            <c:extLst>
              <c:ext xmlns:c16="http://schemas.microsoft.com/office/drawing/2014/chart" uri="{C3380CC4-5D6E-409C-BE32-E72D297353CC}">
                <c16:uniqueId val="{00000018-BC67-4588-A14C-BCB6887110FB}"/>
              </c:ext>
            </c:extLst>
          </c:dPt>
          <c:dPt>
            <c:idx val="4"/>
            <c:bubble3D val="0"/>
            <c:extLst>
              <c:ext xmlns:c16="http://schemas.microsoft.com/office/drawing/2014/chart" uri="{C3380CC4-5D6E-409C-BE32-E72D297353CC}">
                <c16:uniqueId val="{00000019-BC67-4588-A14C-BCB6887110FB}"/>
              </c:ext>
            </c:extLst>
          </c:dPt>
          <c:dLbls>
            <c:dLbl>
              <c:idx val="1"/>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C67-4588-A14C-BCB6887110FB}"/>
                </c:ext>
              </c:extLst>
            </c:dLbl>
            <c:dLbl>
              <c:idx val="4"/>
              <c:layout>
                <c:manualLayout>
                  <c:x val="0"/>
                  <c:y val="0"/>
                </c:manualLayout>
              </c:layout>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C67-4588-A14C-BCB6887110FB}"/>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長期修繕計画総括表'!$Q$72:$AV$72</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A-BC67-4588-A14C-BCB6887110FB}"/>
            </c:ext>
          </c:extLst>
        </c:ser>
        <c:ser>
          <c:idx val="21"/>
          <c:order val="24"/>
          <c:tx>
            <c:strRef>
              <c:f>'様式第4-1号 長期修繕計画総括表'!$B$69:$P$69</c:f>
              <c:strCache>
                <c:ptCount val="15"/>
                <c:pt idx="0">
                  <c:v>推定修繕工事費　累計</c:v>
                </c:pt>
              </c:strCache>
            </c:strRef>
          </c:tx>
          <c:spPr>
            <a:ln w="12700">
              <a:solidFill>
                <a:srgbClr val="FF6600"/>
              </a:solidFill>
              <a:prstDash val="solid"/>
            </a:ln>
          </c:spPr>
          <c:marker>
            <c:symbol val="triangle"/>
            <c:size val="3"/>
            <c:spPr>
              <a:solidFill>
                <a:srgbClr val="FF6600"/>
              </a:solidFill>
              <a:ln>
                <a:solidFill>
                  <a:srgbClr val="FF6600"/>
                </a:solidFill>
              </a:ln>
            </c:spPr>
          </c:marker>
          <c:dPt>
            <c:idx val="1"/>
            <c:marker>
              <c:symbol val="triangle"/>
              <c:size val="5"/>
            </c:marker>
            <c:bubble3D val="0"/>
            <c:extLst>
              <c:ext xmlns:c16="http://schemas.microsoft.com/office/drawing/2014/chart" uri="{C3380CC4-5D6E-409C-BE32-E72D297353CC}">
                <c16:uniqueId val="{0000001B-BC67-4588-A14C-BCB6887110FB}"/>
              </c:ext>
            </c:extLst>
          </c:dPt>
          <c:dLbls>
            <c:dLbl>
              <c:idx val="1"/>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C67-4588-A14C-BCB6887110FB}"/>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長期修繕計画総括表'!$Q$69:$AV$69</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C-BC67-4588-A14C-BCB6887110F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525">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Meiryo UI"/>
                    <a:ea typeface="Meiryo UI"/>
                  </a:rPr>
                  <a:t>（千円）</a:t>
                </a:r>
              </a:p>
            </c:rich>
          </c:tx>
          <c:layout>
            <c:manualLayout>
              <c:xMode val="edge"/>
              <c:yMode val="edge"/>
              <c:x val="0.10583246972011809"/>
              <c:y val="2.6390346050705671E-2"/>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valAx>
      <c:dTable>
        <c:showHorzBorder val="1"/>
        <c:showVertBorder val="1"/>
        <c:showOutline val="1"/>
        <c:showKeys val="1"/>
        <c:spPr>
          <a:solidFill>
            <a:srgbClr val="FFFFFF"/>
          </a:solidFill>
          <a:ln w="3175">
            <a:solidFill>
              <a:schemeClr val="tx1"/>
            </a:solidFill>
            <a:prstDash val="solid"/>
          </a:ln>
        </c:spPr>
        <c:txPr>
          <a:bodyPr horzOverflow="overflow" anchor="ctr" anchorCtr="1"/>
          <a:lstStyle/>
          <a:p>
            <a:pPr algn="ctr" rtl="0">
              <a:defRPr sz="525">
                <a:solidFill>
                  <a:srgbClr val="000000"/>
                </a:solidFill>
              </a:defRPr>
            </a:pPr>
            <a:endParaRPr lang="ja-JP"/>
          </a:p>
        </c:txPr>
      </c:dTable>
      <c:spPr>
        <a:solidFill>
          <a:srgbClr val="CDCDCD"/>
        </a:solidFill>
        <a:ln w="12700">
          <a:solidFill>
            <a:srgbClr val="808080"/>
          </a:solidFill>
          <a:prstDash val="solid"/>
        </a:ln>
      </c:spPr>
    </c:plotArea>
    <c:plotVisOnly val="1"/>
    <c:dispBlanksAs val="gap"/>
    <c:showDLblsOverMax val="0"/>
  </c:chart>
  <c:spPr>
    <a:noFill/>
    <a:ln w="12700">
      <a:noFill/>
    </a:ln>
  </c:spPr>
  <c:txPr>
    <a:bodyPr horzOverflow="overflow" anchor="ctr" anchorCtr="1"/>
    <a:lstStyle/>
    <a:p>
      <a:pPr algn="ctr" rtl="0">
        <a:defRPr lang="ja-JP" altLang="en-US" sz="525" b="0" i="0" u="none" strike="noStrike" baseline="0">
          <a:solidFill>
            <a:srgbClr val="000000"/>
          </a:solidFill>
          <a:latin typeface="Meiryo UI"/>
          <a:ea typeface="Meiryo UI"/>
        </a:defRPr>
      </a:pPr>
      <a:endParaRPr lang="ja-JP"/>
    </a:p>
  </c:txPr>
  <c:userShapes r:id="rId1"/>
  <c:extLs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85" workbookViewId="0"/>
  </sheetViews>
  <pageMargins left="0.59055118110236227" right="0.59055118110236227" top="0.70866141732283472" bottom="0.74803149606299213" header="0.51181102362204722" footer="0.51181102362204722"/>
  <pageSetup paperSize="8" firstPageNumber="18" orientation="landscape" useFirstPageNumber="1" horizontalDpi="300" verticalDpi="300" r:id="rId1"/>
  <headerFooter alignWithMargins="0">
    <oddFooter>&amp;C&amp;"ＭＳ 明朝,regular"－18－</oddFooter>
  </headerFooter>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101</xdr:row>
      <xdr:rowOff>0</xdr:rowOff>
    </xdr:from>
    <xdr:to>
      <xdr:col>10</xdr:col>
      <xdr:colOff>0</xdr:colOff>
      <xdr:row>101</xdr:row>
      <xdr:rowOff>0</xdr:rowOff>
    </xdr:to>
    <xdr:sp macro="" textlink="">
      <xdr:nvSpPr>
        <xdr:cNvPr id="6" name="Freeform 88">
          <a:extLst>
            <a:ext uri="{FF2B5EF4-FFF2-40B4-BE49-F238E27FC236}">
              <a16:creationId xmlns:a16="http://schemas.microsoft.com/office/drawing/2014/main" id="{00000000-0008-0000-0300-000006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193</xdr:row>
      <xdr:rowOff>0</xdr:rowOff>
    </xdr:from>
    <xdr:to>
      <xdr:col>10</xdr:col>
      <xdr:colOff>0</xdr:colOff>
      <xdr:row>193</xdr:row>
      <xdr:rowOff>0</xdr:rowOff>
    </xdr:to>
    <xdr:sp macro="" textlink="">
      <xdr:nvSpPr>
        <xdr:cNvPr id="11" name="Freeform 96">
          <a:extLst>
            <a:ext uri="{FF2B5EF4-FFF2-40B4-BE49-F238E27FC236}">
              <a16:creationId xmlns:a16="http://schemas.microsoft.com/office/drawing/2014/main" id="{00000000-0008-0000-0300-00000B000000}"/>
            </a:ext>
          </a:extLst>
        </xdr:cNvPr>
        <xdr:cNvSpPr/>
      </xdr:nvSpPr>
      <xdr:spPr>
        <a:xfrm>
          <a:off x="9872345" y="434663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192</xdr:row>
      <xdr:rowOff>0</xdr:rowOff>
    </xdr:from>
    <xdr:to>
      <xdr:col>10</xdr:col>
      <xdr:colOff>0</xdr:colOff>
      <xdr:row>192</xdr:row>
      <xdr:rowOff>0</xdr:rowOff>
    </xdr:to>
    <xdr:sp macro="" textlink="">
      <xdr:nvSpPr>
        <xdr:cNvPr id="13" name="Freeform 102">
          <a:extLst>
            <a:ext uri="{FF2B5EF4-FFF2-40B4-BE49-F238E27FC236}">
              <a16:creationId xmlns:a16="http://schemas.microsoft.com/office/drawing/2014/main" id="{00000000-0008-0000-0300-00000D000000}"/>
            </a:ext>
          </a:extLst>
        </xdr:cNvPr>
        <xdr:cNvSpPr/>
      </xdr:nvSpPr>
      <xdr:spPr>
        <a:xfrm>
          <a:off x="9872345" y="432377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94</xdr:row>
      <xdr:rowOff>0</xdr:rowOff>
    </xdr:from>
    <xdr:to>
      <xdr:col>10</xdr:col>
      <xdr:colOff>0</xdr:colOff>
      <xdr:row>94</xdr:row>
      <xdr:rowOff>0</xdr:rowOff>
    </xdr:to>
    <xdr:sp macro="" textlink="">
      <xdr:nvSpPr>
        <xdr:cNvPr id="14" name="Freeform 132">
          <a:extLst>
            <a:ext uri="{FF2B5EF4-FFF2-40B4-BE49-F238E27FC236}">
              <a16:creationId xmlns:a16="http://schemas.microsoft.com/office/drawing/2014/main" id="{00000000-0008-0000-0300-00000E000000}"/>
            </a:ext>
          </a:extLst>
        </xdr:cNvPr>
        <xdr:cNvSpPr/>
      </xdr:nvSpPr>
      <xdr:spPr>
        <a:xfrm>
          <a:off x="9872345" y="209873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67</xdr:row>
      <xdr:rowOff>0</xdr:rowOff>
    </xdr:from>
    <xdr:to>
      <xdr:col>10</xdr:col>
      <xdr:colOff>0</xdr:colOff>
      <xdr:row>67</xdr:row>
      <xdr:rowOff>0</xdr:rowOff>
    </xdr:to>
    <xdr:sp macro="" textlink="">
      <xdr:nvSpPr>
        <xdr:cNvPr id="15" name="Freeform 157">
          <a:extLst>
            <a:ext uri="{FF2B5EF4-FFF2-40B4-BE49-F238E27FC236}">
              <a16:creationId xmlns:a16="http://schemas.microsoft.com/office/drawing/2014/main" id="{00000000-0008-0000-0300-00000F000000}"/>
            </a:ext>
          </a:extLst>
        </xdr:cNvPr>
        <xdr:cNvSpPr/>
      </xdr:nvSpPr>
      <xdr:spPr>
        <a:xfrm>
          <a:off x="9872345" y="1450467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16" name="Freeform 158">
          <a:extLst>
            <a:ext uri="{FF2B5EF4-FFF2-40B4-BE49-F238E27FC236}">
              <a16:creationId xmlns:a16="http://schemas.microsoft.com/office/drawing/2014/main" id="{00000000-0008-0000-0300-000010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17" name="Freeform 163">
          <a:extLst>
            <a:ext uri="{FF2B5EF4-FFF2-40B4-BE49-F238E27FC236}">
              <a16:creationId xmlns:a16="http://schemas.microsoft.com/office/drawing/2014/main" id="{00000000-0008-0000-0300-000011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23" name="Freeform 170">
          <a:extLst>
            <a:ext uri="{FF2B5EF4-FFF2-40B4-BE49-F238E27FC236}">
              <a16:creationId xmlns:a16="http://schemas.microsoft.com/office/drawing/2014/main" id="{00000000-0008-0000-0300-000017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67</xdr:row>
      <xdr:rowOff>0</xdr:rowOff>
    </xdr:from>
    <xdr:to>
      <xdr:col>10</xdr:col>
      <xdr:colOff>0</xdr:colOff>
      <xdr:row>67</xdr:row>
      <xdr:rowOff>0</xdr:rowOff>
    </xdr:to>
    <xdr:sp macro="" textlink="">
      <xdr:nvSpPr>
        <xdr:cNvPr id="24" name="Freeform 174">
          <a:extLst>
            <a:ext uri="{FF2B5EF4-FFF2-40B4-BE49-F238E27FC236}">
              <a16:creationId xmlns:a16="http://schemas.microsoft.com/office/drawing/2014/main" id="{00000000-0008-0000-0300-000018000000}"/>
            </a:ext>
          </a:extLst>
        </xdr:cNvPr>
        <xdr:cNvSpPr/>
      </xdr:nvSpPr>
      <xdr:spPr>
        <a:xfrm>
          <a:off x="9872345" y="1450467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154</xdr:row>
      <xdr:rowOff>0</xdr:rowOff>
    </xdr:from>
    <xdr:to>
      <xdr:col>10</xdr:col>
      <xdr:colOff>0</xdr:colOff>
      <xdr:row>154</xdr:row>
      <xdr:rowOff>0</xdr:rowOff>
    </xdr:to>
    <xdr:sp macro="" textlink="">
      <xdr:nvSpPr>
        <xdr:cNvPr id="26" name="Freeform 211">
          <a:extLst>
            <a:ext uri="{FF2B5EF4-FFF2-40B4-BE49-F238E27FC236}">
              <a16:creationId xmlns:a16="http://schemas.microsoft.com/office/drawing/2014/main" id="{00000000-0008-0000-0300-00001A000000}"/>
            </a:ext>
          </a:extLst>
        </xdr:cNvPr>
        <xdr:cNvSpPr/>
      </xdr:nvSpPr>
      <xdr:spPr>
        <a:xfrm>
          <a:off x="9872345" y="345509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156</xdr:row>
      <xdr:rowOff>0</xdr:rowOff>
    </xdr:from>
    <xdr:to>
      <xdr:col>10</xdr:col>
      <xdr:colOff>0</xdr:colOff>
      <xdr:row>156</xdr:row>
      <xdr:rowOff>0</xdr:rowOff>
    </xdr:to>
    <xdr:grpSp>
      <xdr:nvGrpSpPr>
        <xdr:cNvPr id="27" name="Group 212">
          <a:extLst>
            <a:ext uri="{FF2B5EF4-FFF2-40B4-BE49-F238E27FC236}">
              <a16:creationId xmlns:a16="http://schemas.microsoft.com/office/drawing/2014/main" id="{00000000-0008-0000-0300-00001B000000}"/>
            </a:ext>
          </a:extLst>
        </xdr:cNvPr>
        <xdr:cNvGrpSpPr/>
      </xdr:nvGrpSpPr>
      <xdr:grpSpPr>
        <a:xfrm>
          <a:off x="10772775" y="34947225"/>
          <a:ext cx="0" cy="0"/>
          <a:chOff x="784" y="3244"/>
          <a:chExt cx="148" cy="34"/>
        </a:xfrm>
      </xdr:grpSpPr>
      <xdr:sp macro="" textlink="">
        <xdr:nvSpPr>
          <xdr:cNvPr id="28" name="Freeform 213">
            <a:extLst>
              <a:ext uri="{FF2B5EF4-FFF2-40B4-BE49-F238E27FC236}">
                <a16:creationId xmlns:a16="http://schemas.microsoft.com/office/drawing/2014/main" id="{00000000-0008-0000-0300-00001C000000}"/>
              </a:ext>
            </a:extLst>
          </xdr:cNvPr>
          <xdr:cNvSpPr/>
        </xdr:nvSpPr>
        <xdr:spPr>
          <a:xfrm>
            <a:off x="796" y="3245"/>
            <a:ext cx="134" cy="33"/>
          </a:xfrm>
          <a:custGeom>
            <a:avLst/>
            <a:gdLst>
              <a:gd name="T0" fmla="*/ 0 w 121"/>
              <a:gd name="T1" fmla="*/ 32 h 32"/>
              <a:gd name="T2" fmla="*/ 12 w 121"/>
              <a:gd name="T3" fmla="*/ 39 h 32"/>
              <a:gd name="T4" fmla="*/ 22 w 121"/>
              <a:gd name="T5" fmla="*/ 0 h 32"/>
              <a:gd name="T6" fmla="*/ 248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29" name="Freeform 214">
            <a:extLst>
              <a:ext uri="{FF2B5EF4-FFF2-40B4-BE49-F238E27FC236}">
                <a16:creationId xmlns:a16="http://schemas.microsoft.com/office/drawing/2014/main" id="{00000000-0008-0000-0300-00001D000000}"/>
              </a:ext>
            </a:extLst>
          </xdr:cNvPr>
          <xdr:cNvSpPr/>
        </xdr:nvSpPr>
        <xdr:spPr>
          <a:xfrm>
            <a:off x="790" y="3245"/>
            <a:ext cx="139" cy="32"/>
          </a:xfrm>
          <a:custGeom>
            <a:avLst/>
            <a:gdLst>
              <a:gd name="T0" fmla="*/ 0 w 121"/>
              <a:gd name="T1" fmla="*/ 25 h 32"/>
              <a:gd name="T2" fmla="*/ 13 w 121"/>
              <a:gd name="T3" fmla="*/ 32 h 32"/>
              <a:gd name="T4" fmla="*/ 30 w 121"/>
              <a:gd name="T5" fmla="*/ 0 h 32"/>
              <a:gd name="T6" fmla="*/ 319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30" name="Freeform 215">
            <a:extLst>
              <a:ext uri="{FF2B5EF4-FFF2-40B4-BE49-F238E27FC236}">
                <a16:creationId xmlns:a16="http://schemas.microsoft.com/office/drawing/2014/main" id="{00000000-0008-0000-0300-00001E000000}"/>
              </a:ext>
            </a:extLst>
          </xdr:cNvPr>
          <xdr:cNvSpPr/>
        </xdr:nvSpPr>
        <xdr:spPr>
          <a:xfrm>
            <a:off x="784" y="3244"/>
            <a:ext cx="148" cy="34"/>
          </a:xfrm>
          <a:custGeom>
            <a:avLst/>
            <a:gdLst>
              <a:gd name="T0" fmla="*/ 0 w 121"/>
              <a:gd name="T1" fmla="*/ 39 h 32"/>
              <a:gd name="T2" fmla="*/ 20 w 121"/>
              <a:gd name="T3" fmla="*/ 49 h 32"/>
              <a:gd name="T4" fmla="*/ 43 w 121"/>
              <a:gd name="T5" fmla="*/ 0 h 32"/>
              <a:gd name="T6" fmla="*/ 494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156</xdr:row>
      <xdr:rowOff>0</xdr:rowOff>
    </xdr:from>
    <xdr:to>
      <xdr:col>10</xdr:col>
      <xdr:colOff>0</xdr:colOff>
      <xdr:row>156</xdr:row>
      <xdr:rowOff>0</xdr:rowOff>
    </xdr:to>
    <xdr:grpSp>
      <xdr:nvGrpSpPr>
        <xdr:cNvPr id="31" name="Group 302">
          <a:extLst>
            <a:ext uri="{FF2B5EF4-FFF2-40B4-BE49-F238E27FC236}">
              <a16:creationId xmlns:a16="http://schemas.microsoft.com/office/drawing/2014/main" id="{00000000-0008-0000-0300-00001F000000}"/>
            </a:ext>
          </a:extLst>
        </xdr:cNvPr>
        <xdr:cNvGrpSpPr/>
      </xdr:nvGrpSpPr>
      <xdr:grpSpPr>
        <a:xfrm>
          <a:off x="10772775" y="34947225"/>
          <a:ext cx="0" cy="0"/>
          <a:chOff x="910" y="3370"/>
          <a:chExt cx="96" cy="35"/>
        </a:xfrm>
      </xdr:grpSpPr>
      <xdr:sp macro="" textlink="">
        <xdr:nvSpPr>
          <xdr:cNvPr id="32" name="Freeform 218">
            <a:extLst>
              <a:ext uri="{FF2B5EF4-FFF2-40B4-BE49-F238E27FC236}">
                <a16:creationId xmlns:a16="http://schemas.microsoft.com/office/drawing/2014/main" id="{00000000-0008-0000-0300-000020000000}"/>
              </a:ext>
            </a:extLst>
          </xdr:cNvPr>
          <xdr:cNvSpPr/>
        </xdr:nvSpPr>
        <xdr:spPr>
          <a:xfrm>
            <a:off x="914" y="3370"/>
            <a:ext cx="92" cy="35"/>
          </a:xfrm>
          <a:custGeom>
            <a:avLst/>
            <a:gdLst>
              <a:gd name="T0" fmla="*/ 0 w 121"/>
              <a:gd name="T1" fmla="*/ 47 h 32"/>
              <a:gd name="T2" fmla="*/ 2 w 121"/>
              <a:gd name="T3" fmla="*/ 60 h 32"/>
              <a:gd name="T4" fmla="*/ 2 w 121"/>
              <a:gd name="T5" fmla="*/ 0 h 32"/>
              <a:gd name="T6" fmla="*/ 1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33" name="Freeform 219">
            <a:extLst>
              <a:ext uri="{FF2B5EF4-FFF2-40B4-BE49-F238E27FC236}">
                <a16:creationId xmlns:a16="http://schemas.microsoft.com/office/drawing/2014/main" id="{00000000-0008-0000-0300-000021000000}"/>
              </a:ext>
            </a:extLst>
          </xdr:cNvPr>
          <xdr:cNvSpPr/>
        </xdr:nvSpPr>
        <xdr:spPr>
          <a:xfrm>
            <a:off x="910" y="3370"/>
            <a:ext cx="95" cy="34"/>
          </a:xfrm>
          <a:custGeom>
            <a:avLst/>
            <a:gdLst>
              <a:gd name="T0" fmla="*/ 0 w 121"/>
              <a:gd name="T1" fmla="*/ 39 h 32"/>
              <a:gd name="T2" fmla="*/ 2 w 121"/>
              <a:gd name="T3" fmla="*/ 49 h 32"/>
              <a:gd name="T4" fmla="*/ 2 w 121"/>
              <a:gd name="T5" fmla="*/ 0 h 32"/>
              <a:gd name="T6" fmla="*/ 2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154</xdr:row>
      <xdr:rowOff>0</xdr:rowOff>
    </xdr:from>
    <xdr:to>
      <xdr:col>10</xdr:col>
      <xdr:colOff>0</xdr:colOff>
      <xdr:row>154</xdr:row>
      <xdr:rowOff>0</xdr:rowOff>
    </xdr:to>
    <xdr:sp macro="" textlink="">
      <xdr:nvSpPr>
        <xdr:cNvPr id="34" name="Freeform 221">
          <a:extLst>
            <a:ext uri="{FF2B5EF4-FFF2-40B4-BE49-F238E27FC236}">
              <a16:creationId xmlns:a16="http://schemas.microsoft.com/office/drawing/2014/main" id="{00000000-0008-0000-0300-000022000000}"/>
            </a:ext>
          </a:extLst>
        </xdr:cNvPr>
        <xdr:cNvSpPr/>
      </xdr:nvSpPr>
      <xdr:spPr>
        <a:xfrm>
          <a:off x="9872345" y="345509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163</xdr:row>
      <xdr:rowOff>0</xdr:rowOff>
    </xdr:from>
    <xdr:to>
      <xdr:col>10</xdr:col>
      <xdr:colOff>0</xdr:colOff>
      <xdr:row>163</xdr:row>
      <xdr:rowOff>0</xdr:rowOff>
    </xdr:to>
    <xdr:grpSp>
      <xdr:nvGrpSpPr>
        <xdr:cNvPr id="35" name="Group 224">
          <a:extLst>
            <a:ext uri="{FF2B5EF4-FFF2-40B4-BE49-F238E27FC236}">
              <a16:creationId xmlns:a16="http://schemas.microsoft.com/office/drawing/2014/main" id="{00000000-0008-0000-0300-000023000000}"/>
            </a:ext>
          </a:extLst>
        </xdr:cNvPr>
        <xdr:cNvGrpSpPr/>
      </xdr:nvGrpSpPr>
      <xdr:grpSpPr>
        <a:xfrm>
          <a:off x="10772775" y="36547425"/>
          <a:ext cx="0" cy="0"/>
          <a:chOff x="1512" y="3776"/>
          <a:chExt cx="116" cy="41"/>
        </a:xfrm>
      </xdr:grpSpPr>
      <xdr:sp macro="" textlink="">
        <xdr:nvSpPr>
          <xdr:cNvPr id="36" name="Freeform 225">
            <a:extLst>
              <a:ext uri="{FF2B5EF4-FFF2-40B4-BE49-F238E27FC236}">
                <a16:creationId xmlns:a16="http://schemas.microsoft.com/office/drawing/2014/main" id="{00000000-0008-0000-0300-000024000000}"/>
              </a:ext>
            </a:extLst>
          </xdr:cNvPr>
          <xdr:cNvSpPr/>
        </xdr:nvSpPr>
        <xdr:spPr>
          <a:xfrm>
            <a:off x="1512" y="3776"/>
            <a:ext cx="116" cy="38"/>
          </a:xfrm>
          <a:custGeom>
            <a:avLst/>
            <a:gdLst>
              <a:gd name="T0" fmla="*/ 0 w 121"/>
              <a:gd name="T1" fmla="*/ 86 h 32"/>
              <a:gd name="T2" fmla="*/ 5 w 121"/>
              <a:gd name="T3" fmla="*/ 106 h 32"/>
              <a:gd name="T4" fmla="*/ 11 w 121"/>
              <a:gd name="T5" fmla="*/ 0 h 32"/>
              <a:gd name="T6" fmla="*/ 9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37" name="Freeform 226">
            <a:extLst>
              <a:ext uri="{FF2B5EF4-FFF2-40B4-BE49-F238E27FC236}">
                <a16:creationId xmlns:a16="http://schemas.microsoft.com/office/drawing/2014/main" id="{00000000-0008-0000-0300-000025000000}"/>
              </a:ext>
            </a:extLst>
          </xdr:cNvPr>
          <xdr:cNvSpPr/>
        </xdr:nvSpPr>
        <xdr:spPr>
          <a:xfrm>
            <a:off x="1517" y="3777"/>
            <a:ext cx="110" cy="38"/>
          </a:xfrm>
          <a:custGeom>
            <a:avLst/>
            <a:gdLst>
              <a:gd name="T0" fmla="*/ 0 w 121"/>
              <a:gd name="T1" fmla="*/ 86 h 32"/>
              <a:gd name="T2" fmla="*/ 5 w 121"/>
              <a:gd name="T3" fmla="*/ 106 h 32"/>
              <a:gd name="T4" fmla="*/ 5 w 121"/>
              <a:gd name="T5" fmla="*/ 0 h 32"/>
              <a:gd name="T6" fmla="*/ 6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38" name="Freeform 227">
            <a:extLst>
              <a:ext uri="{FF2B5EF4-FFF2-40B4-BE49-F238E27FC236}">
                <a16:creationId xmlns:a16="http://schemas.microsoft.com/office/drawing/2014/main" id="{00000000-0008-0000-0300-000026000000}"/>
              </a:ext>
            </a:extLst>
          </xdr:cNvPr>
          <xdr:cNvSpPr/>
        </xdr:nvSpPr>
        <xdr:spPr>
          <a:xfrm>
            <a:off x="1522" y="3777"/>
            <a:ext cx="106" cy="40"/>
          </a:xfrm>
          <a:custGeom>
            <a:avLst/>
            <a:gdLst>
              <a:gd name="T0" fmla="*/ 0 w 121"/>
              <a:gd name="T1" fmla="*/ 119 h 32"/>
              <a:gd name="T2" fmla="*/ 4 w 121"/>
              <a:gd name="T3" fmla="*/ 155 h 32"/>
              <a:gd name="T4" fmla="*/ 4 w 121"/>
              <a:gd name="T5" fmla="*/ 0 h 32"/>
              <a:gd name="T6" fmla="*/ 4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120</xdr:row>
      <xdr:rowOff>0</xdr:rowOff>
    </xdr:from>
    <xdr:to>
      <xdr:col>10</xdr:col>
      <xdr:colOff>0</xdr:colOff>
      <xdr:row>120</xdr:row>
      <xdr:rowOff>0</xdr:rowOff>
    </xdr:to>
    <xdr:sp macro="" textlink="">
      <xdr:nvSpPr>
        <xdr:cNvPr id="39" name="Freeform 228">
          <a:extLst>
            <a:ext uri="{FF2B5EF4-FFF2-40B4-BE49-F238E27FC236}">
              <a16:creationId xmlns:a16="http://schemas.microsoft.com/office/drawing/2014/main" id="{00000000-0008-0000-0300-000027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40" name="Freeform 229">
          <a:extLst>
            <a:ext uri="{FF2B5EF4-FFF2-40B4-BE49-F238E27FC236}">
              <a16:creationId xmlns:a16="http://schemas.microsoft.com/office/drawing/2014/main" id="{00000000-0008-0000-0300-000028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41" name="Freeform 231">
          <a:extLst>
            <a:ext uri="{FF2B5EF4-FFF2-40B4-BE49-F238E27FC236}">
              <a16:creationId xmlns:a16="http://schemas.microsoft.com/office/drawing/2014/main" id="{00000000-0008-0000-0300-000029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156</xdr:row>
      <xdr:rowOff>0</xdr:rowOff>
    </xdr:from>
    <xdr:to>
      <xdr:col>10</xdr:col>
      <xdr:colOff>0</xdr:colOff>
      <xdr:row>156</xdr:row>
      <xdr:rowOff>0</xdr:rowOff>
    </xdr:to>
    <xdr:grpSp>
      <xdr:nvGrpSpPr>
        <xdr:cNvPr id="42" name="Group 301">
          <a:extLst>
            <a:ext uri="{FF2B5EF4-FFF2-40B4-BE49-F238E27FC236}">
              <a16:creationId xmlns:a16="http://schemas.microsoft.com/office/drawing/2014/main" id="{00000000-0008-0000-0300-00002A000000}"/>
            </a:ext>
          </a:extLst>
        </xdr:cNvPr>
        <xdr:cNvGrpSpPr/>
      </xdr:nvGrpSpPr>
      <xdr:grpSpPr>
        <a:xfrm>
          <a:off x="10772775" y="34947225"/>
          <a:ext cx="0" cy="0"/>
          <a:chOff x="1299" y="3371"/>
          <a:chExt cx="137" cy="33"/>
        </a:xfrm>
      </xdr:grpSpPr>
      <xdr:sp macro="" textlink="">
        <xdr:nvSpPr>
          <xdr:cNvPr id="43" name="Freeform 234">
            <a:extLst>
              <a:ext uri="{FF2B5EF4-FFF2-40B4-BE49-F238E27FC236}">
                <a16:creationId xmlns:a16="http://schemas.microsoft.com/office/drawing/2014/main" id="{00000000-0008-0000-0300-00002B000000}"/>
              </a:ext>
            </a:extLst>
          </xdr:cNvPr>
          <xdr:cNvSpPr/>
        </xdr:nvSpPr>
        <xdr:spPr>
          <a:xfrm>
            <a:off x="1305" y="3371"/>
            <a:ext cx="131" cy="33"/>
          </a:xfrm>
          <a:custGeom>
            <a:avLst/>
            <a:gdLst>
              <a:gd name="T0" fmla="*/ 0 w 121"/>
              <a:gd name="T1" fmla="*/ 32 h 32"/>
              <a:gd name="T2" fmla="*/ 5 w 121"/>
              <a:gd name="T3" fmla="*/ 39 h 32"/>
              <a:gd name="T4" fmla="*/ 18 w 121"/>
              <a:gd name="T5" fmla="*/ 0 h 32"/>
              <a:gd name="T6" fmla="*/ 21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44" name="Freeform 235">
            <a:extLst>
              <a:ext uri="{FF2B5EF4-FFF2-40B4-BE49-F238E27FC236}">
                <a16:creationId xmlns:a16="http://schemas.microsoft.com/office/drawing/2014/main" id="{00000000-0008-0000-0300-00002C000000}"/>
              </a:ext>
            </a:extLst>
          </xdr:cNvPr>
          <xdr:cNvSpPr/>
        </xdr:nvSpPr>
        <xdr:spPr>
          <a:xfrm>
            <a:off x="1299" y="3371"/>
            <a:ext cx="136" cy="32"/>
          </a:xfrm>
          <a:custGeom>
            <a:avLst/>
            <a:gdLst>
              <a:gd name="T0" fmla="*/ 0 w 121"/>
              <a:gd name="T1" fmla="*/ 25 h 32"/>
              <a:gd name="T2" fmla="*/ 12 w 121"/>
              <a:gd name="T3" fmla="*/ 32 h 32"/>
              <a:gd name="T4" fmla="*/ 24 w 121"/>
              <a:gd name="T5" fmla="*/ 0 h 32"/>
              <a:gd name="T6" fmla="*/ 274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135</xdr:row>
      <xdr:rowOff>0</xdr:rowOff>
    </xdr:from>
    <xdr:to>
      <xdr:col>10</xdr:col>
      <xdr:colOff>0</xdr:colOff>
      <xdr:row>135</xdr:row>
      <xdr:rowOff>0</xdr:rowOff>
    </xdr:to>
    <xdr:sp macro="" textlink="">
      <xdr:nvSpPr>
        <xdr:cNvPr id="48" name="Freeform 242">
          <a:extLst>
            <a:ext uri="{FF2B5EF4-FFF2-40B4-BE49-F238E27FC236}">
              <a16:creationId xmlns:a16="http://schemas.microsoft.com/office/drawing/2014/main" id="{00000000-0008-0000-0300-000030000000}"/>
            </a:ext>
          </a:extLst>
        </xdr:cNvPr>
        <xdr:cNvSpPr/>
      </xdr:nvSpPr>
      <xdr:spPr>
        <a:xfrm>
          <a:off x="9872345" y="3020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74</xdr:row>
      <xdr:rowOff>0</xdr:rowOff>
    </xdr:from>
    <xdr:to>
      <xdr:col>10</xdr:col>
      <xdr:colOff>0</xdr:colOff>
      <xdr:row>74</xdr:row>
      <xdr:rowOff>0</xdr:rowOff>
    </xdr:to>
    <xdr:sp macro="" textlink="">
      <xdr:nvSpPr>
        <xdr:cNvPr id="49" name="Freeform 245">
          <a:extLst>
            <a:ext uri="{FF2B5EF4-FFF2-40B4-BE49-F238E27FC236}">
              <a16:creationId xmlns:a16="http://schemas.microsoft.com/office/drawing/2014/main" id="{00000000-0008-0000-0300-000031000000}"/>
            </a:ext>
          </a:extLst>
        </xdr:cNvPr>
        <xdr:cNvSpPr/>
      </xdr:nvSpPr>
      <xdr:spPr>
        <a:xfrm>
          <a:off x="9872345" y="1610487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macro="" textlink="">
      <xdr:nvSpPr>
        <xdr:cNvPr id="50" name="Freeform 247">
          <a:extLst>
            <a:ext uri="{FF2B5EF4-FFF2-40B4-BE49-F238E27FC236}">
              <a16:creationId xmlns:a16="http://schemas.microsoft.com/office/drawing/2014/main" id="{00000000-0008-0000-0300-000032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macro="" textlink="">
      <xdr:nvSpPr>
        <xdr:cNvPr id="51" name="Freeform 251">
          <a:extLst>
            <a:ext uri="{FF2B5EF4-FFF2-40B4-BE49-F238E27FC236}">
              <a16:creationId xmlns:a16="http://schemas.microsoft.com/office/drawing/2014/main" id="{00000000-0008-0000-0300-000033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165</xdr:row>
      <xdr:rowOff>0</xdr:rowOff>
    </xdr:from>
    <xdr:to>
      <xdr:col>10</xdr:col>
      <xdr:colOff>0</xdr:colOff>
      <xdr:row>165</xdr:row>
      <xdr:rowOff>0</xdr:rowOff>
    </xdr:to>
    <xdr:grpSp>
      <xdr:nvGrpSpPr>
        <xdr:cNvPr id="58" name="Group 270">
          <a:extLst>
            <a:ext uri="{FF2B5EF4-FFF2-40B4-BE49-F238E27FC236}">
              <a16:creationId xmlns:a16="http://schemas.microsoft.com/office/drawing/2014/main" id="{00000000-0008-0000-0300-00003A000000}"/>
            </a:ext>
          </a:extLst>
        </xdr:cNvPr>
        <xdr:cNvGrpSpPr/>
      </xdr:nvGrpSpPr>
      <xdr:grpSpPr>
        <a:xfrm>
          <a:off x="10772775" y="37004625"/>
          <a:ext cx="0" cy="0"/>
          <a:chOff x="1512" y="3776"/>
          <a:chExt cx="116" cy="41"/>
        </a:xfrm>
      </xdr:grpSpPr>
      <xdr:sp macro="" textlink="">
        <xdr:nvSpPr>
          <xdr:cNvPr id="59" name="Freeform 271">
            <a:extLst>
              <a:ext uri="{FF2B5EF4-FFF2-40B4-BE49-F238E27FC236}">
                <a16:creationId xmlns:a16="http://schemas.microsoft.com/office/drawing/2014/main" id="{00000000-0008-0000-0300-00003B000000}"/>
              </a:ext>
            </a:extLst>
          </xdr:cNvPr>
          <xdr:cNvSpPr/>
        </xdr:nvSpPr>
        <xdr:spPr>
          <a:xfrm>
            <a:off x="1512" y="3776"/>
            <a:ext cx="116" cy="38"/>
          </a:xfrm>
          <a:custGeom>
            <a:avLst/>
            <a:gdLst>
              <a:gd name="T0" fmla="*/ 0 w 121"/>
              <a:gd name="T1" fmla="*/ 86 h 32"/>
              <a:gd name="T2" fmla="*/ 5 w 121"/>
              <a:gd name="T3" fmla="*/ 106 h 32"/>
              <a:gd name="T4" fmla="*/ 11 w 121"/>
              <a:gd name="T5" fmla="*/ 0 h 32"/>
              <a:gd name="T6" fmla="*/ 9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60" name="Freeform 272">
            <a:extLst>
              <a:ext uri="{FF2B5EF4-FFF2-40B4-BE49-F238E27FC236}">
                <a16:creationId xmlns:a16="http://schemas.microsoft.com/office/drawing/2014/main" id="{00000000-0008-0000-0300-00003C000000}"/>
              </a:ext>
            </a:extLst>
          </xdr:cNvPr>
          <xdr:cNvSpPr/>
        </xdr:nvSpPr>
        <xdr:spPr>
          <a:xfrm>
            <a:off x="1517" y="3777"/>
            <a:ext cx="110" cy="38"/>
          </a:xfrm>
          <a:custGeom>
            <a:avLst/>
            <a:gdLst>
              <a:gd name="T0" fmla="*/ 0 w 121"/>
              <a:gd name="T1" fmla="*/ 86 h 32"/>
              <a:gd name="T2" fmla="*/ 5 w 121"/>
              <a:gd name="T3" fmla="*/ 106 h 32"/>
              <a:gd name="T4" fmla="*/ 5 w 121"/>
              <a:gd name="T5" fmla="*/ 0 h 32"/>
              <a:gd name="T6" fmla="*/ 6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61" name="Freeform 273">
            <a:extLst>
              <a:ext uri="{FF2B5EF4-FFF2-40B4-BE49-F238E27FC236}">
                <a16:creationId xmlns:a16="http://schemas.microsoft.com/office/drawing/2014/main" id="{00000000-0008-0000-0300-00003D000000}"/>
              </a:ext>
            </a:extLst>
          </xdr:cNvPr>
          <xdr:cNvSpPr/>
        </xdr:nvSpPr>
        <xdr:spPr>
          <a:xfrm>
            <a:off x="1522" y="3777"/>
            <a:ext cx="106" cy="40"/>
          </a:xfrm>
          <a:custGeom>
            <a:avLst/>
            <a:gdLst>
              <a:gd name="T0" fmla="*/ 0 w 121"/>
              <a:gd name="T1" fmla="*/ 119 h 32"/>
              <a:gd name="T2" fmla="*/ 4 w 121"/>
              <a:gd name="T3" fmla="*/ 155 h 32"/>
              <a:gd name="T4" fmla="*/ 4 w 121"/>
              <a:gd name="T5" fmla="*/ 0 h 32"/>
              <a:gd name="T6" fmla="*/ 4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101</xdr:row>
      <xdr:rowOff>0</xdr:rowOff>
    </xdr:from>
    <xdr:to>
      <xdr:col>10</xdr:col>
      <xdr:colOff>0</xdr:colOff>
      <xdr:row>101</xdr:row>
      <xdr:rowOff>0</xdr:rowOff>
    </xdr:to>
    <xdr:sp macro="" textlink="">
      <xdr:nvSpPr>
        <xdr:cNvPr id="62" name="Freeform 278">
          <a:extLst>
            <a:ext uri="{FF2B5EF4-FFF2-40B4-BE49-F238E27FC236}">
              <a16:creationId xmlns:a16="http://schemas.microsoft.com/office/drawing/2014/main" id="{00000000-0008-0000-0300-00003E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3" name="Freeform 283">
          <a:extLst>
            <a:ext uri="{FF2B5EF4-FFF2-40B4-BE49-F238E27FC236}">
              <a16:creationId xmlns:a16="http://schemas.microsoft.com/office/drawing/2014/main" id="{00000000-0008-0000-0300-00003F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4" name="Freeform 286">
          <a:extLst>
            <a:ext uri="{FF2B5EF4-FFF2-40B4-BE49-F238E27FC236}">
              <a16:creationId xmlns:a16="http://schemas.microsoft.com/office/drawing/2014/main" id="{00000000-0008-0000-0300-000040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macro="" textlink="">
      <xdr:nvSpPr>
        <xdr:cNvPr id="65" name="Freeform 288">
          <a:extLst>
            <a:ext uri="{FF2B5EF4-FFF2-40B4-BE49-F238E27FC236}">
              <a16:creationId xmlns:a16="http://schemas.microsoft.com/office/drawing/2014/main" id="{00000000-0008-0000-0300-000041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6" name="Freeform 289">
          <a:extLst>
            <a:ext uri="{FF2B5EF4-FFF2-40B4-BE49-F238E27FC236}">
              <a16:creationId xmlns:a16="http://schemas.microsoft.com/office/drawing/2014/main" id="{00000000-0008-0000-0300-000042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7" name="Freeform 290">
          <a:extLst>
            <a:ext uri="{FF2B5EF4-FFF2-40B4-BE49-F238E27FC236}">
              <a16:creationId xmlns:a16="http://schemas.microsoft.com/office/drawing/2014/main" id="{00000000-0008-0000-0300-000043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8" name="Freeform 291">
          <a:extLst>
            <a:ext uri="{FF2B5EF4-FFF2-40B4-BE49-F238E27FC236}">
              <a16:creationId xmlns:a16="http://schemas.microsoft.com/office/drawing/2014/main" id="{00000000-0008-0000-0300-000044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154</xdr:row>
      <xdr:rowOff>0</xdr:rowOff>
    </xdr:from>
    <xdr:to>
      <xdr:col>10</xdr:col>
      <xdr:colOff>0</xdr:colOff>
      <xdr:row>154</xdr:row>
      <xdr:rowOff>0</xdr:rowOff>
    </xdr:to>
    <xdr:sp macro="" textlink="">
      <xdr:nvSpPr>
        <xdr:cNvPr id="69" name="Freeform 293">
          <a:extLst>
            <a:ext uri="{FF2B5EF4-FFF2-40B4-BE49-F238E27FC236}">
              <a16:creationId xmlns:a16="http://schemas.microsoft.com/office/drawing/2014/main" id="{00000000-0008-0000-0300-000045000000}"/>
            </a:ext>
          </a:extLst>
        </xdr:cNvPr>
        <xdr:cNvSpPr/>
      </xdr:nvSpPr>
      <xdr:spPr>
        <a:xfrm>
          <a:off x="9872345" y="345509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72" name="Freeform 296">
          <a:extLst>
            <a:ext uri="{FF2B5EF4-FFF2-40B4-BE49-F238E27FC236}">
              <a16:creationId xmlns:a16="http://schemas.microsoft.com/office/drawing/2014/main" id="{00000000-0008-0000-0300-000048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178</xdr:row>
      <xdr:rowOff>0</xdr:rowOff>
    </xdr:from>
    <xdr:to>
      <xdr:col>10</xdr:col>
      <xdr:colOff>0</xdr:colOff>
      <xdr:row>178</xdr:row>
      <xdr:rowOff>0</xdr:rowOff>
    </xdr:to>
    <xdr:sp macro="" textlink="">
      <xdr:nvSpPr>
        <xdr:cNvPr id="73" name="Freeform 300">
          <a:extLst>
            <a:ext uri="{FF2B5EF4-FFF2-40B4-BE49-F238E27FC236}">
              <a16:creationId xmlns:a16="http://schemas.microsoft.com/office/drawing/2014/main" id="{00000000-0008-0000-0300-000049000000}"/>
            </a:ext>
          </a:extLst>
        </xdr:cNvPr>
        <xdr:cNvSpPr/>
      </xdr:nvSpPr>
      <xdr:spPr>
        <a:xfrm>
          <a:off x="9872345" y="400373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131</xdr:row>
      <xdr:rowOff>0</xdr:rowOff>
    </xdr:from>
    <xdr:to>
      <xdr:col>10</xdr:col>
      <xdr:colOff>0</xdr:colOff>
      <xdr:row>131</xdr:row>
      <xdr:rowOff>0</xdr:rowOff>
    </xdr:to>
    <xdr:sp macro="" textlink="">
      <xdr:nvSpPr>
        <xdr:cNvPr id="86" name="Freeform 325">
          <a:extLst>
            <a:ext uri="{FF2B5EF4-FFF2-40B4-BE49-F238E27FC236}">
              <a16:creationId xmlns:a16="http://schemas.microsoft.com/office/drawing/2014/main" id="{00000000-0008-0000-0300-000056000000}"/>
            </a:ext>
          </a:extLst>
        </xdr:cNvPr>
        <xdr:cNvSpPr/>
      </xdr:nvSpPr>
      <xdr:spPr>
        <a:xfrm>
          <a:off x="9872345" y="29293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13928912" cy="9256059"/>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0.74875</cdr:x>
      <cdr:y>0.007</cdr:y>
    </cdr:from>
    <cdr:to>
      <cdr:x>1</cdr:x>
      <cdr:y>0.058</cdr:y>
    </cdr:to>
    <cdr:sp macro="" textlink="">
      <cdr:nvSpPr>
        <cdr:cNvPr id="17" name="正方形/長方形 16"/>
        <cdr:cNvSpPr/>
      </cdr:nvSpPr>
      <cdr:spPr>
        <a:xfrm xmlns:a="http://schemas.openxmlformats.org/drawingml/2006/main">
          <a:off x="10786200" y="65821"/>
          <a:ext cx="3619409" cy="479557"/>
        </a:xfrm>
        <a:prstGeom xmlns:a="http://schemas.openxmlformats.org/drawingml/2006/main" prst="rect">
          <a:avLst/>
        </a:prstGeom>
        <a:solidFill xmlns:a="http://schemas.openxmlformats.org/drawingml/2006/main">
          <a:schemeClr val="bg1"/>
        </a:solidFill>
        <a:ln xmlns:a="http://schemas.openxmlformats.org/drawingml/2006/main">
          <a:noFill/>
          <a:prstDash val="soli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vertOverflow="overflow" horzOverflow="overflow" wrap="square" numCol="1" spcCol="0" rtlCol="0" fromWordArt="0" anchor="t" anchorCtr="0" forceAA="0" compatLnSpc="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900" b="0" i="0" u="none" strike="noStrike" baseline="0">
              <a:solidFill>
                <a:schemeClr val="tx1"/>
              </a:solidFill>
              <a:latin typeface="Meiryo UI"/>
              <a:ea typeface="Meiryo UI"/>
              <a:cs typeface="+mn-cs"/>
            </a:rPr>
            <a:t>　　　　　　　　　　　　　　　　　　　　作成日／　　　　年　　月　　日</a:t>
          </a:r>
          <a:br>
            <a:rPr lang="en-US" altLang="ja-JP" sz="900" b="0" i="0" u="none" strike="noStrike" baseline="0">
              <a:solidFill>
                <a:schemeClr val="tx1"/>
              </a:solidFill>
              <a:latin typeface="Meiryo UI"/>
              <a:ea typeface="Meiryo UI"/>
              <a:cs typeface="+mn-cs"/>
            </a:rPr>
          </a:br>
          <a:r>
            <a:rPr lang="ja-JP" altLang="en-US" sz="900" b="0" i="0" u="none" strike="noStrike" baseline="0">
              <a:solidFill>
                <a:schemeClr val="tx1"/>
              </a:solidFill>
              <a:latin typeface="Meiryo UI"/>
              <a:ea typeface="Meiryo UI"/>
              <a:cs typeface="+mn-cs"/>
            </a:rPr>
            <a:t>集会（管理組合総会）で議決された日／</a:t>
          </a:r>
          <a:r>
            <a:rPr lang="ja-JP" altLang="en-US" sz="900" b="0" i="0" u="none" strike="noStrike" baseline="0">
              <a:solidFill>
                <a:schemeClr val="tx1"/>
              </a:solidFill>
              <a:effectLst/>
              <a:latin typeface="Meiryo UI"/>
              <a:ea typeface="Meiryo UI"/>
              <a:cs typeface="+mn-cs"/>
            </a:rPr>
            <a:t>　　　　</a:t>
          </a:r>
          <a:r>
            <a:rPr lang="ja-JP" altLang="ja-JP" sz="900" b="0" i="0" baseline="0">
              <a:solidFill>
                <a:schemeClr val="tx1"/>
              </a:solidFill>
              <a:effectLst/>
              <a:latin typeface="Meiryo UI"/>
              <a:ea typeface="Meiryo UI"/>
              <a:cs typeface="+mn-cs"/>
            </a:rPr>
            <a:t>年</a:t>
          </a:r>
          <a:r>
            <a:rPr lang="ja-JP" altLang="en-US" sz="900" b="0" i="0" baseline="0">
              <a:solidFill>
                <a:schemeClr val="tx1"/>
              </a:solidFill>
              <a:effectLst/>
              <a:latin typeface="Meiryo UI"/>
              <a:ea typeface="Meiryo UI"/>
              <a:cs typeface="+mn-cs"/>
            </a:rPr>
            <a:t>　　</a:t>
          </a:r>
          <a:r>
            <a:rPr lang="ja-JP" altLang="ja-JP" sz="900" b="0" i="0" baseline="0">
              <a:solidFill>
                <a:schemeClr val="tx1"/>
              </a:solidFill>
              <a:effectLst/>
              <a:latin typeface="Meiryo UI"/>
              <a:ea typeface="Meiryo UI"/>
              <a:cs typeface="+mn-cs"/>
            </a:rPr>
            <a:t>月</a:t>
          </a:r>
          <a:r>
            <a:rPr lang="ja-JP" altLang="en-US" sz="900" b="0" i="0" baseline="0">
              <a:solidFill>
                <a:schemeClr val="tx1"/>
              </a:solidFill>
              <a:effectLst/>
              <a:latin typeface="Meiryo UI"/>
              <a:ea typeface="Meiryo UI"/>
              <a:cs typeface="+mn-cs"/>
            </a:rPr>
            <a:t>　　</a:t>
          </a:r>
          <a:r>
            <a:rPr lang="ja-JP" altLang="ja-JP" sz="900" b="0" i="0" baseline="0">
              <a:solidFill>
                <a:schemeClr val="tx1"/>
              </a:solidFill>
              <a:effectLst/>
              <a:latin typeface="Meiryo UI"/>
              <a:ea typeface="Meiryo UI"/>
              <a:cs typeface="+mn-cs"/>
            </a:rPr>
            <a:t>日</a:t>
          </a:r>
          <a:endParaRPr lang="en-US" altLang="ja-JP" sz="900" b="0" i="0" u="none" strike="noStrike" baseline="0">
            <a:solidFill>
              <a:schemeClr val="tx1"/>
            </a:solidFill>
            <a:latin typeface="Meiryo UI"/>
            <a:ea typeface="Meiryo UI"/>
            <a:cs typeface="+mn-cs"/>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13335</xdr:colOff>
      <xdr:row>12</xdr:row>
      <xdr:rowOff>271780</xdr:rowOff>
    </xdr:from>
    <xdr:to>
      <xdr:col>18</xdr:col>
      <xdr:colOff>1454785</xdr:colOff>
      <xdr:row>13</xdr:row>
      <xdr:rowOff>271780</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rot="16200000">
          <a:off x="4028440" y="4558665"/>
          <a:ext cx="11731625" cy="381000"/>
        </a:xfrm>
        <a:prstGeom prst="rightBrace">
          <a:avLst>
            <a:gd name="adj1" fmla="val 47619"/>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149860</xdr:colOff>
      <xdr:row>12</xdr:row>
      <xdr:rowOff>0</xdr:rowOff>
    </xdr:from>
    <xdr:to>
      <xdr:col>13</xdr:col>
      <xdr:colOff>1454785</xdr:colOff>
      <xdr:row>12</xdr:row>
      <xdr:rowOff>313690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127365" y="4286885"/>
          <a:ext cx="3670300" cy="3136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b"/>
        <a:lstStyle/>
        <a:p>
          <a:pPr algn="ctr"/>
          <a:r>
            <a:rPr kumimoji="1" lang="ja-JP" altLang="en-US" sz="1100">
              <a:latin typeface="Meiryo UI"/>
              <a:ea typeface="Meiryo UI"/>
            </a:rPr>
            <a:t>均等積立方式の場合は使用しない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1"/>
  <sheetViews>
    <sheetView view="pageBreakPreview" zoomScaleSheetLayoutView="100" workbookViewId="0"/>
  </sheetViews>
  <sheetFormatPr defaultColWidth="9" defaultRowHeight="15.75"/>
  <cols>
    <col min="1" max="1" width="4.125" style="1" customWidth="1"/>
    <col min="2" max="2" width="19.375" style="1" customWidth="1"/>
    <col min="3" max="3" width="12.625" style="1" bestFit="1" customWidth="1"/>
    <col min="4" max="4" width="49.5" style="1" customWidth="1"/>
    <col min="5" max="5" width="10.375" style="1" customWidth="1"/>
    <col min="6" max="16384" width="9" style="1"/>
  </cols>
  <sheetData>
    <row r="1" spans="1:4" ht="7.5" customHeight="1"/>
    <row r="2" spans="1:4" ht="18" customHeight="1">
      <c r="A2" s="2" t="s">
        <v>0</v>
      </c>
    </row>
    <row r="3" spans="1:4" ht="6.75" customHeight="1"/>
    <row r="4" spans="1:4" ht="18" customHeight="1">
      <c r="B4" s="1132" t="s">
        <v>206</v>
      </c>
      <c r="C4" s="1132"/>
      <c r="D4" s="59" t="s">
        <v>639</v>
      </c>
    </row>
    <row r="5" spans="1:4" ht="18" customHeight="1">
      <c r="A5" s="3" t="s">
        <v>24</v>
      </c>
      <c r="B5" s="1133" t="s">
        <v>194</v>
      </c>
      <c r="C5" s="1133"/>
      <c r="D5" s="1133"/>
    </row>
    <row r="6" spans="1:4" ht="18" customHeight="1">
      <c r="A6" s="1162"/>
      <c r="B6" s="6" t="s">
        <v>33</v>
      </c>
      <c r="C6" s="1134"/>
      <c r="D6" s="1135"/>
    </row>
    <row r="7" spans="1:4" ht="18" customHeight="1">
      <c r="A7" s="1162"/>
      <c r="B7" s="7" t="s">
        <v>37</v>
      </c>
      <c r="C7" s="1136"/>
      <c r="D7" s="1137"/>
    </row>
    <row r="8" spans="1:4" ht="18" customHeight="1">
      <c r="A8" s="1162"/>
      <c r="B8" s="7" t="s">
        <v>13</v>
      </c>
      <c r="C8" s="1136"/>
      <c r="D8" s="1137"/>
    </row>
    <row r="9" spans="1:4" ht="18" customHeight="1">
      <c r="A9" s="1162"/>
      <c r="B9" s="7" t="s">
        <v>19</v>
      </c>
      <c r="C9" s="1136"/>
      <c r="D9" s="1137"/>
    </row>
    <row r="10" spans="1:4" ht="18" customHeight="1">
      <c r="A10" s="1162"/>
      <c r="B10" s="7" t="s">
        <v>40</v>
      </c>
      <c r="C10" s="1138"/>
      <c r="D10" s="1139"/>
    </row>
    <row r="11" spans="1:4" ht="18" customHeight="1">
      <c r="A11" s="1162"/>
      <c r="B11" s="7" t="s">
        <v>42</v>
      </c>
      <c r="C11" s="1140" t="s">
        <v>98</v>
      </c>
      <c r="D11" s="1141"/>
    </row>
    <row r="12" spans="1:4" ht="18" customHeight="1">
      <c r="A12" s="1162"/>
      <c r="B12" s="7" t="s">
        <v>49</v>
      </c>
      <c r="C12" s="1140" t="s">
        <v>638</v>
      </c>
      <c r="D12" s="1141"/>
    </row>
    <row r="13" spans="1:4" ht="18" customHeight="1">
      <c r="A13" s="1162"/>
      <c r="B13" s="7" t="s">
        <v>57</v>
      </c>
      <c r="C13" s="1140" t="s">
        <v>473</v>
      </c>
      <c r="D13" s="1141"/>
    </row>
    <row r="14" spans="1:4" ht="18" customHeight="1">
      <c r="A14" s="1162"/>
      <c r="B14" s="7" t="s">
        <v>9</v>
      </c>
      <c r="C14" s="1140" t="s">
        <v>241</v>
      </c>
      <c r="D14" s="1141"/>
    </row>
    <row r="15" spans="1:4" ht="18" customHeight="1">
      <c r="A15" s="1162"/>
      <c r="B15" s="7" t="s">
        <v>67</v>
      </c>
      <c r="C15" s="1140" t="s">
        <v>590</v>
      </c>
      <c r="D15" s="1141"/>
    </row>
    <row r="16" spans="1:4" ht="18" customHeight="1">
      <c r="A16" s="1162"/>
      <c r="B16" s="7" t="s">
        <v>70</v>
      </c>
      <c r="C16" s="1140" t="s">
        <v>642</v>
      </c>
      <c r="D16" s="1141"/>
    </row>
    <row r="17" spans="1:4" ht="18" customHeight="1">
      <c r="A17" s="1162"/>
      <c r="B17" s="7" t="s">
        <v>75</v>
      </c>
      <c r="C17" s="1140" t="s">
        <v>438</v>
      </c>
      <c r="D17" s="1141"/>
    </row>
    <row r="18" spans="1:4" ht="18" customHeight="1">
      <c r="A18" s="1162"/>
      <c r="B18" s="8" t="s">
        <v>56</v>
      </c>
      <c r="C18" s="1142" t="s">
        <v>643</v>
      </c>
      <c r="D18" s="1143"/>
    </row>
    <row r="19" spans="1:4" ht="6" customHeight="1">
      <c r="A19" s="3"/>
      <c r="B19" s="9"/>
      <c r="C19" s="1144"/>
      <c r="D19" s="1144"/>
    </row>
    <row r="20" spans="1:4" ht="18" customHeight="1">
      <c r="A20" s="3" t="s">
        <v>82</v>
      </c>
      <c r="B20" s="10" t="s">
        <v>195</v>
      </c>
      <c r="C20" s="5"/>
      <c r="D20" s="5"/>
    </row>
    <row r="21" spans="1:4" ht="18" customHeight="1">
      <c r="A21" s="1162"/>
      <c r="B21" s="11" t="s">
        <v>85</v>
      </c>
      <c r="C21" s="1145" t="s">
        <v>644</v>
      </c>
      <c r="D21" s="1146"/>
    </row>
    <row r="22" spans="1:4" ht="18" customHeight="1">
      <c r="A22" s="1162"/>
      <c r="B22" s="11" t="s">
        <v>87</v>
      </c>
      <c r="C22" s="1147" t="s">
        <v>262</v>
      </c>
      <c r="D22" s="1148"/>
    </row>
    <row r="23" spans="1:4" ht="18" customHeight="1">
      <c r="A23" s="1162"/>
      <c r="B23" s="11" t="s">
        <v>88</v>
      </c>
      <c r="C23" s="1147" t="s">
        <v>236</v>
      </c>
      <c r="D23" s="1148"/>
    </row>
    <row r="24" spans="1:4" ht="34.9" customHeight="1">
      <c r="A24" s="1162"/>
      <c r="B24" s="11" t="s">
        <v>80</v>
      </c>
      <c r="C24" s="1149" t="s">
        <v>645</v>
      </c>
      <c r="D24" s="1148"/>
    </row>
    <row r="25" spans="1:4" ht="49.5" customHeight="1">
      <c r="A25" s="1162"/>
      <c r="B25" s="11" t="s">
        <v>91</v>
      </c>
      <c r="C25" s="1149" t="s">
        <v>641</v>
      </c>
      <c r="D25" s="1150"/>
    </row>
    <row r="26" spans="1:4" ht="33.75" customHeight="1">
      <c r="A26" s="1162"/>
      <c r="B26" s="7" t="s">
        <v>84</v>
      </c>
      <c r="C26" s="1149" t="s">
        <v>188</v>
      </c>
      <c r="D26" s="1150"/>
    </row>
    <row r="27" spans="1:4" ht="18" customHeight="1">
      <c r="A27" s="1162"/>
      <c r="B27" s="7" t="s">
        <v>61</v>
      </c>
      <c r="C27" s="1147" t="s">
        <v>681</v>
      </c>
      <c r="D27" s="1148"/>
    </row>
    <row r="28" spans="1:4" ht="46.15" customHeight="1">
      <c r="A28" s="1162"/>
      <c r="B28" s="7" t="s">
        <v>15</v>
      </c>
      <c r="C28" s="1149" t="s">
        <v>657</v>
      </c>
      <c r="D28" s="1148"/>
    </row>
    <row r="29" spans="1:4" ht="18" customHeight="1">
      <c r="A29" s="1162"/>
      <c r="B29" s="8" t="s">
        <v>31</v>
      </c>
      <c r="C29" s="1147" t="s">
        <v>455</v>
      </c>
      <c r="D29" s="1148"/>
    </row>
    <row r="30" spans="1:4" ht="34.5" customHeight="1">
      <c r="A30" s="1162"/>
      <c r="B30" s="12" t="s">
        <v>93</v>
      </c>
      <c r="C30" s="1155" t="s">
        <v>115</v>
      </c>
      <c r="D30" s="1156"/>
    </row>
    <row r="31" spans="1:4" ht="6" customHeight="1">
      <c r="A31" s="3"/>
      <c r="C31" s="1144"/>
      <c r="D31" s="1144"/>
    </row>
    <row r="32" spans="1:4" ht="18" customHeight="1">
      <c r="A32" s="3" t="s">
        <v>96</v>
      </c>
      <c r="B32" s="13" t="s">
        <v>101</v>
      </c>
      <c r="C32" s="36"/>
      <c r="D32" s="5"/>
    </row>
    <row r="33" spans="1:4" ht="18" customHeight="1">
      <c r="A33" s="3"/>
      <c r="B33" s="6" t="s">
        <v>43</v>
      </c>
      <c r="C33" s="1134"/>
      <c r="D33" s="1135"/>
    </row>
    <row r="34" spans="1:4" ht="18" customHeight="1">
      <c r="A34" s="3"/>
      <c r="B34" s="7" t="s">
        <v>102</v>
      </c>
      <c r="C34" s="1157"/>
      <c r="D34" s="1158"/>
    </row>
    <row r="35" spans="1:4" ht="18" customHeight="1">
      <c r="A35" s="3"/>
      <c r="B35" s="8" t="s">
        <v>45</v>
      </c>
      <c r="C35" s="1159"/>
      <c r="D35" s="1160"/>
    </row>
    <row r="36" spans="1:4" ht="47.25" customHeight="1">
      <c r="A36" s="3"/>
      <c r="B36" s="12" t="s">
        <v>54</v>
      </c>
      <c r="C36" s="1174" t="s">
        <v>658</v>
      </c>
      <c r="D36" s="1175"/>
    </row>
    <row r="37" spans="1:4" ht="30" customHeight="1">
      <c r="A37" s="3"/>
      <c r="B37" s="14" t="s">
        <v>65</v>
      </c>
      <c r="C37" s="1151" t="s">
        <v>659</v>
      </c>
      <c r="D37" s="1152"/>
    </row>
    <row r="38" spans="1:4" ht="6" customHeight="1">
      <c r="A38" s="3"/>
    </row>
    <row r="39" spans="1:4" ht="18" customHeight="1">
      <c r="A39" s="3" t="s">
        <v>79</v>
      </c>
      <c r="B39" s="1" t="s">
        <v>111</v>
      </c>
    </row>
    <row r="40" spans="1:4" ht="18" customHeight="1">
      <c r="A40" s="3"/>
      <c r="B40" s="13" t="s">
        <v>68</v>
      </c>
    </row>
    <row r="41" spans="1:4" ht="18" customHeight="1">
      <c r="A41" s="3"/>
      <c r="B41" s="15" t="s">
        <v>72</v>
      </c>
      <c r="C41" s="1153" t="s">
        <v>106</v>
      </c>
      <c r="D41" s="1154"/>
    </row>
    <row r="42" spans="1:4" ht="18" customHeight="1">
      <c r="A42" s="3"/>
      <c r="B42" s="16" t="s">
        <v>26</v>
      </c>
      <c r="C42" s="1134"/>
      <c r="D42" s="1135"/>
    </row>
    <row r="43" spans="1:4" ht="18" customHeight="1">
      <c r="A43" s="3"/>
      <c r="B43" s="7" t="s">
        <v>126</v>
      </c>
      <c r="C43" s="1136"/>
      <c r="D43" s="1137"/>
    </row>
    <row r="44" spans="1:4" ht="18" customHeight="1">
      <c r="A44" s="3"/>
      <c r="B44" s="7" t="s">
        <v>92</v>
      </c>
      <c r="C44" s="1136"/>
      <c r="D44" s="1137"/>
    </row>
    <row r="45" spans="1:4" ht="18" customHeight="1">
      <c r="A45" s="3"/>
      <c r="B45" s="12" t="s">
        <v>199</v>
      </c>
      <c r="C45" s="1170"/>
      <c r="D45" s="1171"/>
    </row>
    <row r="46" spans="1:4" ht="18" customHeight="1">
      <c r="B46" s="10" t="s">
        <v>114</v>
      </c>
    </row>
    <row r="47" spans="1:4" ht="18" customHeight="1">
      <c r="B47" s="17" t="s">
        <v>60</v>
      </c>
      <c r="C47" s="1153" t="s">
        <v>89</v>
      </c>
      <c r="D47" s="1154"/>
    </row>
    <row r="48" spans="1:4" ht="18" customHeight="1">
      <c r="B48" s="18" t="s">
        <v>73</v>
      </c>
      <c r="C48" s="1172"/>
      <c r="D48" s="1173"/>
    </row>
    <row r="49" spans="1:4" ht="18" customHeight="1">
      <c r="B49" s="19" t="s">
        <v>117</v>
      </c>
      <c r="C49" s="1142"/>
      <c r="D49" s="1143"/>
    </row>
    <row r="50" spans="1:4" ht="6" customHeight="1"/>
    <row r="51" spans="1:4" ht="18" customHeight="1">
      <c r="A51" s="3" t="s">
        <v>184</v>
      </c>
      <c r="B51" s="1" t="s">
        <v>119</v>
      </c>
      <c r="C51" s="1163" t="s">
        <v>2</v>
      </c>
      <c r="D51" s="1163"/>
    </row>
    <row r="52" spans="1:4" ht="18" customHeight="1">
      <c r="A52" s="4"/>
      <c r="B52" s="1" t="s">
        <v>125</v>
      </c>
    </row>
    <row r="53" spans="1:4" ht="18" customHeight="1">
      <c r="A53" s="3"/>
      <c r="B53" s="15" t="s">
        <v>20</v>
      </c>
      <c r="C53" s="37" t="s">
        <v>121</v>
      </c>
      <c r="D53" s="60" t="s">
        <v>127</v>
      </c>
    </row>
    <row r="54" spans="1:4" ht="18" customHeight="1">
      <c r="A54" s="3"/>
      <c r="B54" s="20"/>
      <c r="C54" s="38" t="s">
        <v>128</v>
      </c>
      <c r="D54" s="61"/>
    </row>
    <row r="55" spans="1:4" ht="18" customHeight="1">
      <c r="A55" s="3"/>
      <c r="B55" s="20"/>
      <c r="C55" s="39" t="s">
        <v>128</v>
      </c>
      <c r="D55" s="61"/>
    </row>
    <row r="56" spans="1:4" ht="18" customHeight="1">
      <c r="A56" s="3"/>
      <c r="B56" s="21"/>
      <c r="C56" s="40" t="s">
        <v>128</v>
      </c>
      <c r="D56" s="62"/>
    </row>
    <row r="57" spans="1:4" ht="18" customHeight="1">
      <c r="A57" s="3"/>
      <c r="B57" s="22"/>
      <c r="C57" s="41" t="s">
        <v>128</v>
      </c>
      <c r="D57" s="63"/>
    </row>
    <row r="58" spans="1:4" ht="6" customHeight="1">
      <c r="A58" s="3"/>
    </row>
    <row r="59" spans="1:4" ht="18" customHeight="1">
      <c r="A59" s="4"/>
      <c r="B59" s="1" t="s">
        <v>108</v>
      </c>
    </row>
    <row r="60" spans="1:4" ht="18" customHeight="1">
      <c r="A60" s="3"/>
      <c r="B60" s="15" t="s">
        <v>16</v>
      </c>
      <c r="C60" s="37" t="s">
        <v>121</v>
      </c>
      <c r="D60" s="60" t="s">
        <v>130</v>
      </c>
    </row>
    <row r="61" spans="1:4" ht="18" customHeight="1">
      <c r="A61" s="3"/>
      <c r="B61" s="20"/>
      <c r="C61" s="38" t="s">
        <v>128</v>
      </c>
      <c r="D61" s="61"/>
    </row>
    <row r="62" spans="1:4" ht="18" customHeight="1">
      <c r="A62" s="3"/>
      <c r="B62" s="23"/>
      <c r="C62" s="39" t="s">
        <v>128</v>
      </c>
      <c r="D62" s="62"/>
    </row>
    <row r="63" spans="1:4" ht="18" customHeight="1">
      <c r="A63" s="3"/>
      <c r="B63" s="24"/>
      <c r="C63" s="42" t="s">
        <v>128</v>
      </c>
      <c r="D63" s="64"/>
    </row>
    <row r="64" spans="1:4" ht="6" customHeight="1">
      <c r="A64" s="3"/>
    </row>
    <row r="65" spans="1:4" ht="18" customHeight="1">
      <c r="A65" s="4"/>
      <c r="B65" s="13" t="s">
        <v>63</v>
      </c>
    </row>
    <row r="66" spans="1:4" ht="18" customHeight="1">
      <c r="A66" s="3"/>
      <c r="B66" s="15" t="s">
        <v>132</v>
      </c>
      <c r="C66" s="37" t="s">
        <v>121</v>
      </c>
      <c r="D66" s="60" t="s">
        <v>134</v>
      </c>
    </row>
    <row r="67" spans="1:4" ht="18" customHeight="1">
      <c r="A67" s="3"/>
      <c r="B67" s="25"/>
      <c r="C67" s="38" t="s">
        <v>128</v>
      </c>
      <c r="D67" s="61"/>
    </row>
    <row r="68" spans="1:4" ht="18" customHeight="1">
      <c r="A68" s="3"/>
      <c r="B68" s="25"/>
      <c r="C68" s="39" t="s">
        <v>128</v>
      </c>
      <c r="D68" s="61"/>
    </row>
    <row r="69" spans="1:4" ht="18" customHeight="1">
      <c r="A69" s="3"/>
      <c r="B69" s="25"/>
      <c r="C69" s="39" t="s">
        <v>128</v>
      </c>
      <c r="D69" s="61"/>
    </row>
    <row r="70" spans="1:4" ht="18" customHeight="1">
      <c r="A70" s="3"/>
      <c r="B70" s="25"/>
      <c r="C70" s="40" t="s">
        <v>128</v>
      </c>
      <c r="D70" s="61"/>
    </row>
    <row r="71" spans="1:4" ht="18" customHeight="1">
      <c r="A71" s="3"/>
      <c r="B71" s="26"/>
      <c r="C71" s="41" t="s">
        <v>128</v>
      </c>
      <c r="D71" s="63"/>
    </row>
    <row r="72" spans="1:4" ht="6" customHeight="1">
      <c r="A72" s="3"/>
    </row>
    <row r="73" spans="1:4" ht="20.100000000000001" customHeight="1">
      <c r="A73" s="3"/>
      <c r="B73" s="1" t="s">
        <v>51</v>
      </c>
    </row>
    <row r="74" spans="1:4" ht="20.100000000000001" customHeight="1">
      <c r="A74" s="3"/>
      <c r="B74" s="15" t="s">
        <v>41</v>
      </c>
      <c r="C74" s="37" t="s">
        <v>121</v>
      </c>
      <c r="D74" s="60" t="s">
        <v>202</v>
      </c>
    </row>
    <row r="75" spans="1:4" ht="19.5" customHeight="1">
      <c r="A75" s="3"/>
      <c r="B75" s="25"/>
      <c r="C75" s="38" t="s">
        <v>128</v>
      </c>
      <c r="D75" s="65"/>
    </row>
    <row r="76" spans="1:4" ht="19.5" customHeight="1">
      <c r="B76" s="23"/>
      <c r="C76" s="39" t="s">
        <v>128</v>
      </c>
      <c r="D76" s="66"/>
    </row>
    <row r="77" spans="1:4" ht="20.100000000000001" customHeight="1">
      <c r="B77" s="12"/>
      <c r="C77" s="41" t="s">
        <v>128</v>
      </c>
      <c r="D77" s="67"/>
    </row>
    <row r="78" spans="1:4" ht="6" customHeight="1">
      <c r="B78" s="13"/>
      <c r="C78" s="13"/>
      <c r="D78" s="13"/>
    </row>
    <row r="79" spans="1:4" ht="20.100000000000001" customHeight="1">
      <c r="A79" s="3" t="s">
        <v>185</v>
      </c>
      <c r="B79" s="13" t="s">
        <v>135</v>
      </c>
      <c r="C79" s="1164" t="s">
        <v>2</v>
      </c>
      <c r="D79" s="1164"/>
    </row>
    <row r="80" spans="1:4" ht="20.100000000000001" customHeight="1">
      <c r="A80" s="3"/>
      <c r="B80" s="18" t="s">
        <v>138</v>
      </c>
      <c r="C80" s="43" t="s">
        <v>139</v>
      </c>
      <c r="D80" s="68" t="s">
        <v>660</v>
      </c>
    </row>
    <row r="81" spans="1:4" ht="20.100000000000001" customHeight="1">
      <c r="B81" s="27" t="s">
        <v>140</v>
      </c>
      <c r="C81" s="44" t="s">
        <v>142</v>
      </c>
      <c r="D81" s="69" t="s">
        <v>660</v>
      </c>
    </row>
    <row r="82" spans="1:4" ht="20.100000000000001" customHeight="1">
      <c r="B82" s="27" t="s">
        <v>147</v>
      </c>
      <c r="C82" s="44" t="s">
        <v>142</v>
      </c>
      <c r="D82" s="69" t="s">
        <v>661</v>
      </c>
    </row>
    <row r="83" spans="1:4" ht="20.100000000000001" customHeight="1">
      <c r="B83" s="1165" t="s">
        <v>149</v>
      </c>
      <c r="C83" s="1166"/>
      <c r="D83" s="69" t="s">
        <v>662</v>
      </c>
    </row>
    <row r="84" spans="1:4" ht="20.100000000000001" customHeight="1">
      <c r="B84" s="28" t="s">
        <v>151</v>
      </c>
      <c r="C84" s="46"/>
      <c r="D84" s="70" t="s">
        <v>663</v>
      </c>
    </row>
    <row r="85" spans="1:4" ht="20.100000000000001" customHeight="1">
      <c r="B85" s="1167" t="s">
        <v>152</v>
      </c>
      <c r="C85" s="1168"/>
      <c r="D85" s="71" t="s">
        <v>146</v>
      </c>
    </row>
    <row r="86" spans="1:4" ht="13.5" customHeight="1">
      <c r="B86" s="1169" t="s">
        <v>155</v>
      </c>
      <c r="C86" s="1169"/>
      <c r="D86" s="1169"/>
    </row>
    <row r="87" spans="1:4" ht="3.75" customHeight="1">
      <c r="B87" s="13"/>
      <c r="C87" s="48"/>
      <c r="D87" s="48"/>
    </row>
    <row r="88" spans="1:4" ht="19.5" customHeight="1">
      <c r="A88" s="3" t="s">
        <v>190</v>
      </c>
      <c r="B88" s="13" t="s">
        <v>157</v>
      </c>
      <c r="C88" s="48"/>
      <c r="D88" s="48"/>
    </row>
    <row r="89" spans="1:4" ht="20.100000000000001" customHeight="1">
      <c r="A89" s="3"/>
      <c r="B89" s="18" t="s">
        <v>631</v>
      </c>
      <c r="C89" s="49"/>
      <c r="D89" s="72" t="s">
        <v>158</v>
      </c>
    </row>
    <row r="90" spans="1:4" ht="20.100000000000001" customHeight="1">
      <c r="B90" s="27" t="s">
        <v>159</v>
      </c>
      <c r="C90" s="45"/>
      <c r="D90" s="73" t="s">
        <v>28</v>
      </c>
    </row>
    <row r="91" spans="1:4" ht="20.100000000000001" customHeight="1">
      <c r="B91" s="27" t="s">
        <v>161</v>
      </c>
      <c r="C91" s="45"/>
      <c r="D91" s="73" t="s">
        <v>163</v>
      </c>
    </row>
    <row r="92" spans="1:4" ht="20.100000000000001" customHeight="1">
      <c r="B92" s="27" t="s">
        <v>646</v>
      </c>
      <c r="C92" s="45"/>
      <c r="D92" s="73" t="s">
        <v>647</v>
      </c>
    </row>
    <row r="93" spans="1:4" ht="20.100000000000001" customHeight="1">
      <c r="B93" s="27" t="s">
        <v>648</v>
      </c>
      <c r="C93" s="45"/>
      <c r="D93" s="73" t="s">
        <v>649</v>
      </c>
    </row>
    <row r="94" spans="1:4" ht="20.100000000000001" customHeight="1">
      <c r="B94" s="27" t="s">
        <v>650</v>
      </c>
      <c r="C94" s="45"/>
      <c r="D94" s="73" t="s">
        <v>167</v>
      </c>
    </row>
    <row r="95" spans="1:4" ht="20.100000000000001" customHeight="1">
      <c r="B95" s="27" t="s">
        <v>651</v>
      </c>
      <c r="C95" s="45"/>
      <c r="D95" s="74" t="s">
        <v>171</v>
      </c>
    </row>
    <row r="96" spans="1:4" ht="20.100000000000001" customHeight="1">
      <c r="B96" s="27" t="s">
        <v>652</v>
      </c>
      <c r="C96" s="45"/>
      <c r="D96" s="73" t="s">
        <v>173</v>
      </c>
    </row>
    <row r="97" spans="1:5" ht="54" customHeight="1">
      <c r="B97" s="27" t="s">
        <v>176</v>
      </c>
      <c r="C97" s="45"/>
      <c r="D97" s="75" t="s">
        <v>653</v>
      </c>
    </row>
    <row r="98" spans="1:5" ht="20.100000000000001" customHeight="1">
      <c r="B98" s="27" t="s">
        <v>538</v>
      </c>
      <c r="C98" s="45"/>
      <c r="D98" s="73" t="s">
        <v>588</v>
      </c>
    </row>
    <row r="99" spans="1:5" ht="20.100000000000001" customHeight="1">
      <c r="B99" s="27" t="s">
        <v>654</v>
      </c>
      <c r="C99" s="45"/>
      <c r="D99" s="73" t="s">
        <v>120</v>
      </c>
    </row>
    <row r="100" spans="1:5" ht="20.100000000000001" customHeight="1">
      <c r="B100" s="19" t="s">
        <v>655</v>
      </c>
      <c r="C100" s="47"/>
      <c r="D100" s="76" t="s">
        <v>656</v>
      </c>
    </row>
    <row r="101" spans="1:5" ht="20.100000000000001" customHeight="1">
      <c r="B101" s="13"/>
      <c r="C101" s="48"/>
      <c r="D101" s="48"/>
    </row>
    <row r="102" spans="1:5" ht="20.100000000000001" customHeight="1">
      <c r="A102" s="1161" t="s">
        <v>177</v>
      </c>
      <c r="B102" s="1161"/>
      <c r="C102" s="1161"/>
    </row>
    <row r="103" spans="1:5" ht="30" customHeight="1">
      <c r="B103" s="29" t="s">
        <v>76</v>
      </c>
      <c r="C103" s="50" t="s">
        <v>178</v>
      </c>
    </row>
    <row r="104" spans="1:5">
      <c r="B104" s="30"/>
      <c r="C104" s="51"/>
      <c r="E104" s="77"/>
    </row>
    <row r="105" spans="1:5">
      <c r="B105" s="31"/>
      <c r="C105" s="52"/>
    </row>
    <row r="106" spans="1:5">
      <c r="B106" s="32"/>
      <c r="C106" s="53"/>
    </row>
    <row r="107" spans="1:5">
      <c r="B107" s="29" t="s">
        <v>86</v>
      </c>
      <c r="C107" s="54"/>
    </row>
    <row r="108" spans="1:5">
      <c r="B108" s="33" t="s">
        <v>71</v>
      </c>
      <c r="C108" s="55"/>
    </row>
    <row r="109" spans="1:5">
      <c r="B109" s="34"/>
      <c r="C109" s="56"/>
    </row>
    <row r="110" spans="1:5">
      <c r="B110" s="29" t="s">
        <v>86</v>
      </c>
      <c r="C110" s="57"/>
    </row>
    <row r="111" spans="1:5">
      <c r="B111" s="35" t="s">
        <v>105</v>
      </c>
      <c r="C111" s="58"/>
    </row>
  </sheetData>
  <mergeCells count="50">
    <mergeCell ref="A102:C102"/>
    <mergeCell ref="A6:A11"/>
    <mergeCell ref="A28:A30"/>
    <mergeCell ref="A12:A18"/>
    <mergeCell ref="A21:A27"/>
    <mergeCell ref="C51:D51"/>
    <mergeCell ref="C79:D79"/>
    <mergeCell ref="B83:C83"/>
    <mergeCell ref="B85:C85"/>
    <mergeCell ref="B86:D86"/>
    <mergeCell ref="C44:D44"/>
    <mergeCell ref="C45:D45"/>
    <mergeCell ref="C47:D47"/>
    <mergeCell ref="C48:D48"/>
    <mergeCell ref="C49:D49"/>
    <mergeCell ref="C36:D36"/>
    <mergeCell ref="C37:D37"/>
    <mergeCell ref="C41:D41"/>
    <mergeCell ref="C42:D42"/>
    <mergeCell ref="C43:D43"/>
    <mergeCell ref="C30:D30"/>
    <mergeCell ref="C31:D31"/>
    <mergeCell ref="C33:D33"/>
    <mergeCell ref="C34:D34"/>
    <mergeCell ref="C35:D35"/>
    <mergeCell ref="C25:D25"/>
    <mergeCell ref="C26:D26"/>
    <mergeCell ref="C27:D27"/>
    <mergeCell ref="C28:D28"/>
    <mergeCell ref="C29:D29"/>
    <mergeCell ref="C19:D19"/>
    <mergeCell ref="C21:D21"/>
    <mergeCell ref="C22:D22"/>
    <mergeCell ref="C23:D23"/>
    <mergeCell ref="C24:D24"/>
    <mergeCell ref="C14:D14"/>
    <mergeCell ref="C15:D15"/>
    <mergeCell ref="C16:D16"/>
    <mergeCell ref="C17:D17"/>
    <mergeCell ref="C18:D18"/>
    <mergeCell ref="C9:D9"/>
    <mergeCell ref="C10:D10"/>
    <mergeCell ref="C11:D11"/>
    <mergeCell ref="C12:D12"/>
    <mergeCell ref="C13:D13"/>
    <mergeCell ref="B4:C4"/>
    <mergeCell ref="B5:D5"/>
    <mergeCell ref="C6:D6"/>
    <mergeCell ref="C7:D7"/>
    <mergeCell ref="C8:D8"/>
  </mergeCells>
  <phoneticPr fontId="20"/>
  <printOptions horizontalCentered="1"/>
  <pageMargins left="0.78740157480314965" right="0.70866141732283472" top="0.59055118110236227" bottom="0.62992125984251968" header="0.51181102362204722" footer="0.51181102362204722"/>
  <pageSetup paperSize="9" scale="93" firstPageNumber="4" orientation="portrait" useFirstPageNumber="1" horizontalDpi="300" r:id="rId1"/>
  <headerFooter alignWithMargins="0">
    <oddFooter>&amp;C&amp;"ＭＳ 明朝,標準"－ &amp;P －</oddFooter>
  </headerFooter>
  <rowBreaks count="2" manualBreakCount="2">
    <brk id="38" max="3" man="1"/>
    <brk id="8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8"/>
  <sheetViews>
    <sheetView view="pageBreakPreview" zoomScaleNormal="75" zoomScaleSheetLayoutView="100" workbookViewId="0">
      <selection activeCell="D12" sqref="D12"/>
    </sheetView>
  </sheetViews>
  <sheetFormatPr defaultColWidth="9" defaultRowHeight="15.75"/>
  <cols>
    <col min="1" max="1" width="3.625" style="1" customWidth="1"/>
    <col min="2" max="2" width="2.875" style="1" customWidth="1"/>
    <col min="3" max="3" width="27.5" style="1" customWidth="1"/>
    <col min="4" max="4" width="40.625" style="1" customWidth="1"/>
    <col min="5" max="5" width="40.75" style="1" customWidth="1"/>
    <col min="6" max="16384" width="9" style="1"/>
  </cols>
  <sheetData>
    <row r="1" spans="1:5" ht="18" customHeight="1">
      <c r="A1" s="78" t="s">
        <v>257</v>
      </c>
      <c r="B1" s="78"/>
      <c r="C1" s="78"/>
      <c r="D1" s="79"/>
      <c r="E1" s="79"/>
    </row>
    <row r="2" spans="1:5" ht="20.100000000000001" customHeight="1">
      <c r="A2" s="1176" t="s">
        <v>259</v>
      </c>
      <c r="B2" s="1176"/>
      <c r="C2" s="1176"/>
      <c r="D2" s="1176"/>
      <c r="E2" s="114" t="s">
        <v>664</v>
      </c>
    </row>
    <row r="3" spans="1:5" ht="5.25" customHeight="1">
      <c r="A3" s="79"/>
      <c r="B3" s="79"/>
      <c r="C3" s="79"/>
      <c r="D3" s="79"/>
      <c r="E3" s="79"/>
    </row>
    <row r="4" spans="1:5" ht="15.6" customHeight="1">
      <c r="A4" s="1177" t="s">
        <v>261</v>
      </c>
      <c r="B4" s="1178"/>
      <c r="C4" s="1179"/>
      <c r="D4" s="80" t="s">
        <v>264</v>
      </c>
      <c r="E4" s="115" t="s">
        <v>265</v>
      </c>
    </row>
    <row r="5" spans="1:5" ht="15.6" customHeight="1">
      <c r="A5" s="1185" t="s">
        <v>267</v>
      </c>
      <c r="B5" s="82" t="s">
        <v>39</v>
      </c>
      <c r="C5" s="89"/>
      <c r="D5" s="99"/>
      <c r="E5" s="104"/>
    </row>
    <row r="6" spans="1:5" ht="15.6" customHeight="1">
      <c r="A6" s="1186"/>
      <c r="B6" s="83"/>
      <c r="C6" s="90" t="s">
        <v>270</v>
      </c>
      <c r="D6" s="100"/>
      <c r="E6" s="102"/>
    </row>
    <row r="7" spans="1:5" ht="15.6" customHeight="1">
      <c r="A7" s="1186"/>
      <c r="B7" s="83"/>
      <c r="C7" s="90" t="s">
        <v>271</v>
      </c>
      <c r="D7" s="101"/>
      <c r="E7" s="105"/>
    </row>
    <row r="8" spans="1:5" ht="15.6" customHeight="1">
      <c r="A8" s="1186"/>
      <c r="B8" s="83"/>
      <c r="C8" s="90" t="s">
        <v>273</v>
      </c>
      <c r="D8" s="102"/>
      <c r="E8" s="102"/>
    </row>
    <row r="9" spans="1:5" ht="15.6" customHeight="1">
      <c r="A9" s="1186"/>
      <c r="B9" s="84"/>
      <c r="C9" s="91" t="s">
        <v>274</v>
      </c>
      <c r="D9" s="103"/>
      <c r="E9" s="103"/>
    </row>
    <row r="10" spans="1:5" ht="15.6" customHeight="1">
      <c r="A10" s="1186"/>
      <c r="B10" s="82" t="s">
        <v>278</v>
      </c>
      <c r="C10" s="89"/>
      <c r="D10" s="104"/>
      <c r="E10" s="104"/>
    </row>
    <row r="11" spans="1:5" ht="15.6" customHeight="1">
      <c r="A11" s="1186"/>
      <c r="B11" s="83"/>
      <c r="C11" s="92" t="s">
        <v>204</v>
      </c>
      <c r="D11" s="105"/>
      <c r="E11" s="105"/>
    </row>
    <row r="12" spans="1:5" ht="15.6" customHeight="1">
      <c r="A12" s="1186"/>
      <c r="B12" s="85"/>
      <c r="C12" s="93" t="s">
        <v>284</v>
      </c>
      <c r="D12" s="106"/>
      <c r="E12" s="106"/>
    </row>
    <row r="13" spans="1:5" ht="15.6" customHeight="1">
      <c r="A13" s="1186"/>
      <c r="B13" s="86" t="s">
        <v>285</v>
      </c>
      <c r="C13" s="94"/>
      <c r="D13" s="107"/>
      <c r="E13" s="107"/>
    </row>
    <row r="14" spans="1:5" ht="15.6" customHeight="1">
      <c r="A14" s="1186"/>
      <c r="B14" s="83" t="s">
        <v>5</v>
      </c>
      <c r="C14" s="92" t="s">
        <v>289</v>
      </c>
      <c r="D14" s="102"/>
      <c r="E14" s="102"/>
    </row>
    <row r="15" spans="1:5" ht="15.6" customHeight="1">
      <c r="A15" s="1186"/>
      <c r="B15" s="83"/>
      <c r="C15" s="92" t="s">
        <v>292</v>
      </c>
      <c r="D15" s="105"/>
      <c r="E15" s="105"/>
    </row>
    <row r="16" spans="1:5" ht="15.6" customHeight="1">
      <c r="A16" s="1186"/>
      <c r="B16" s="83"/>
      <c r="C16" s="92" t="s">
        <v>21</v>
      </c>
      <c r="D16" s="105"/>
      <c r="E16" s="105"/>
    </row>
    <row r="17" spans="1:5" ht="15.6" customHeight="1">
      <c r="A17" s="1186"/>
      <c r="B17" s="83"/>
      <c r="C17" s="92" t="s">
        <v>186</v>
      </c>
      <c r="D17" s="102"/>
      <c r="E17" s="102"/>
    </row>
    <row r="18" spans="1:5" ht="15.6" customHeight="1">
      <c r="A18" s="1186"/>
      <c r="B18" s="83" t="s">
        <v>5</v>
      </c>
      <c r="C18" s="92" t="s">
        <v>156</v>
      </c>
      <c r="D18" s="102"/>
      <c r="E18" s="102"/>
    </row>
    <row r="19" spans="1:5" ht="15.6" customHeight="1">
      <c r="A19" s="1186"/>
      <c r="B19" s="87"/>
      <c r="C19" s="95" t="s">
        <v>294</v>
      </c>
      <c r="D19" s="108"/>
      <c r="E19" s="108"/>
    </row>
    <row r="20" spans="1:5" ht="15.6" customHeight="1">
      <c r="A20" s="1186"/>
      <c r="B20" s="88" t="s">
        <v>81</v>
      </c>
      <c r="C20" s="96"/>
      <c r="D20" s="109"/>
      <c r="E20" s="109"/>
    </row>
    <row r="21" spans="1:5" ht="15.6" customHeight="1">
      <c r="A21" s="1186"/>
      <c r="B21" s="83"/>
      <c r="C21" s="92" t="s">
        <v>296</v>
      </c>
      <c r="D21" s="105"/>
      <c r="E21" s="105"/>
    </row>
    <row r="22" spans="1:5" ht="15.6" customHeight="1">
      <c r="A22" s="1186"/>
      <c r="B22" s="83"/>
      <c r="C22" s="92" t="s">
        <v>200</v>
      </c>
      <c r="D22" s="105"/>
      <c r="E22" s="105"/>
    </row>
    <row r="23" spans="1:5" ht="15.6" customHeight="1">
      <c r="A23" s="1186"/>
      <c r="B23" s="85"/>
      <c r="C23" s="93" t="s">
        <v>299</v>
      </c>
      <c r="D23" s="106"/>
      <c r="E23" s="106"/>
    </row>
    <row r="24" spans="1:5" ht="15.6" customHeight="1">
      <c r="A24" s="1186"/>
      <c r="B24" s="86" t="s">
        <v>301</v>
      </c>
      <c r="C24" s="94"/>
      <c r="D24" s="107"/>
      <c r="E24" s="107"/>
    </row>
    <row r="25" spans="1:5" ht="15.6" customHeight="1">
      <c r="A25" s="1186"/>
      <c r="B25" s="83"/>
      <c r="C25" s="92" t="s">
        <v>303</v>
      </c>
      <c r="D25" s="102"/>
      <c r="E25" s="102"/>
    </row>
    <row r="26" spans="1:5" ht="15.6" customHeight="1">
      <c r="A26" s="1186"/>
      <c r="B26" s="83"/>
      <c r="C26" s="92" t="s">
        <v>307</v>
      </c>
      <c r="D26" s="102"/>
      <c r="E26" s="102"/>
    </row>
    <row r="27" spans="1:5" ht="15.6" customHeight="1">
      <c r="A27" s="1186"/>
      <c r="B27" s="83"/>
      <c r="C27" s="92" t="s">
        <v>308</v>
      </c>
      <c r="D27" s="102"/>
      <c r="E27" s="102"/>
    </row>
    <row r="28" spans="1:5" ht="15.6" customHeight="1">
      <c r="A28" s="1186"/>
      <c r="B28" s="83"/>
      <c r="C28" s="92" t="s">
        <v>211</v>
      </c>
      <c r="D28" s="102"/>
      <c r="E28" s="102"/>
    </row>
    <row r="29" spans="1:5" ht="15.6" customHeight="1">
      <c r="A29" s="1186"/>
      <c r="B29" s="87"/>
      <c r="C29" s="95" t="s">
        <v>309</v>
      </c>
      <c r="D29" s="110"/>
      <c r="E29" s="110"/>
    </row>
    <row r="30" spans="1:5" ht="15.6" customHeight="1">
      <c r="A30" s="1186"/>
      <c r="B30" s="88" t="s">
        <v>109</v>
      </c>
      <c r="C30" s="96"/>
      <c r="D30" s="109"/>
      <c r="E30" s="109"/>
    </row>
    <row r="31" spans="1:5" ht="15.6" customHeight="1">
      <c r="A31" s="1187"/>
      <c r="B31" s="85" t="s">
        <v>5</v>
      </c>
      <c r="C31" s="93" t="s">
        <v>69</v>
      </c>
      <c r="D31" s="106"/>
      <c r="E31" s="106"/>
    </row>
    <row r="32" spans="1:5" ht="15.6" customHeight="1">
      <c r="A32" s="1182" t="s">
        <v>310</v>
      </c>
      <c r="B32" s="86" t="s">
        <v>313</v>
      </c>
      <c r="C32" s="94"/>
      <c r="D32" s="107"/>
      <c r="E32" s="107"/>
    </row>
    <row r="33" spans="1:5" ht="15.6" customHeight="1">
      <c r="A33" s="1183"/>
      <c r="B33" s="83" t="s">
        <v>5</v>
      </c>
      <c r="C33" s="92" t="s">
        <v>314</v>
      </c>
      <c r="D33" s="102"/>
      <c r="E33" s="102"/>
    </row>
    <row r="34" spans="1:5" ht="15.6" customHeight="1">
      <c r="A34" s="1183"/>
      <c r="B34" s="83" t="s">
        <v>5</v>
      </c>
      <c r="C34" s="92" t="s">
        <v>22</v>
      </c>
      <c r="D34" s="102"/>
      <c r="E34" s="102"/>
    </row>
    <row r="35" spans="1:5" ht="15.6" customHeight="1">
      <c r="A35" s="1183"/>
      <c r="B35" s="87" t="s">
        <v>5</v>
      </c>
      <c r="C35" s="95" t="s">
        <v>1</v>
      </c>
      <c r="D35" s="110"/>
      <c r="E35" s="110"/>
    </row>
    <row r="36" spans="1:5" ht="15.6" customHeight="1">
      <c r="A36" s="1183"/>
      <c r="B36" s="88" t="s">
        <v>315</v>
      </c>
      <c r="C36" s="96"/>
      <c r="D36" s="109"/>
      <c r="E36" s="109"/>
    </row>
    <row r="37" spans="1:5" ht="15.6" customHeight="1">
      <c r="A37" s="1183"/>
      <c r="B37" s="83"/>
      <c r="C37" s="92" t="s">
        <v>316</v>
      </c>
      <c r="D37" s="102"/>
      <c r="E37" s="102"/>
    </row>
    <row r="38" spans="1:5" ht="15.6" customHeight="1">
      <c r="A38" s="1183"/>
      <c r="B38" s="85"/>
      <c r="C38" s="93" t="s">
        <v>318</v>
      </c>
      <c r="D38" s="111"/>
      <c r="E38" s="111"/>
    </row>
    <row r="39" spans="1:5" ht="15.6" customHeight="1">
      <c r="A39" s="1183"/>
      <c r="B39" s="86" t="s">
        <v>320</v>
      </c>
      <c r="C39" s="94"/>
      <c r="D39" s="107"/>
      <c r="E39" s="107"/>
    </row>
    <row r="40" spans="1:5" ht="15.6" customHeight="1">
      <c r="A40" s="1183"/>
      <c r="B40" s="87" t="s">
        <v>323</v>
      </c>
      <c r="C40" s="95" t="s">
        <v>325</v>
      </c>
      <c r="D40" s="110"/>
      <c r="E40" s="110"/>
    </row>
    <row r="41" spans="1:5" ht="15.6" customHeight="1">
      <c r="A41" s="1183"/>
      <c r="B41" s="88" t="s">
        <v>327</v>
      </c>
      <c r="C41" s="96"/>
      <c r="D41" s="109"/>
      <c r="E41" s="109"/>
    </row>
    <row r="42" spans="1:5" ht="15.6" customHeight="1">
      <c r="A42" s="1183"/>
      <c r="B42" s="83"/>
      <c r="C42" s="92" t="s">
        <v>329</v>
      </c>
      <c r="D42" s="102"/>
      <c r="E42" s="102"/>
    </row>
    <row r="43" spans="1:5" ht="15.6" customHeight="1">
      <c r="A43" s="1183"/>
      <c r="B43" s="85"/>
      <c r="C43" s="93" t="s">
        <v>331</v>
      </c>
      <c r="D43" s="106"/>
      <c r="E43" s="106"/>
    </row>
    <row r="44" spans="1:5" ht="15.6" customHeight="1">
      <c r="A44" s="1183"/>
      <c r="B44" s="86" t="s">
        <v>332</v>
      </c>
      <c r="C44" s="94"/>
      <c r="D44" s="107"/>
      <c r="E44" s="107"/>
    </row>
    <row r="45" spans="1:5" ht="15.6" customHeight="1">
      <c r="A45" s="1183"/>
      <c r="B45" s="83" t="s">
        <v>5</v>
      </c>
      <c r="C45" s="92" t="s">
        <v>333</v>
      </c>
      <c r="D45" s="102"/>
      <c r="E45" s="102"/>
    </row>
    <row r="46" spans="1:5" ht="15.6" customHeight="1">
      <c r="A46" s="1183"/>
      <c r="B46" s="83" t="s">
        <v>5</v>
      </c>
      <c r="C46" s="92" t="s">
        <v>334</v>
      </c>
      <c r="D46" s="102"/>
      <c r="E46" s="102"/>
    </row>
    <row r="47" spans="1:5" ht="15.6" customHeight="1">
      <c r="A47" s="1183"/>
      <c r="B47" s="83" t="s">
        <v>5</v>
      </c>
      <c r="C47" s="92" t="s">
        <v>253</v>
      </c>
      <c r="D47" s="102"/>
      <c r="E47" s="102"/>
    </row>
    <row r="48" spans="1:5" ht="15.6" customHeight="1">
      <c r="A48" s="1183"/>
      <c r="B48" s="83"/>
      <c r="C48" s="92" t="s">
        <v>298</v>
      </c>
      <c r="D48" s="102"/>
      <c r="E48" s="102"/>
    </row>
    <row r="49" spans="1:5" ht="15.6" customHeight="1">
      <c r="A49" s="1183"/>
      <c r="B49" s="87" t="s">
        <v>323</v>
      </c>
      <c r="C49" s="95" t="s">
        <v>336</v>
      </c>
      <c r="D49" s="110"/>
      <c r="E49" s="110"/>
    </row>
    <row r="50" spans="1:5" ht="15.6" customHeight="1">
      <c r="A50" s="1183"/>
      <c r="B50" s="88" t="s">
        <v>338</v>
      </c>
      <c r="C50" s="96"/>
      <c r="D50" s="109"/>
      <c r="E50" s="109"/>
    </row>
    <row r="51" spans="1:5" ht="15.6" customHeight="1">
      <c r="A51" s="1183"/>
      <c r="B51" s="83" t="s">
        <v>5</v>
      </c>
      <c r="C51" s="92" t="s">
        <v>339</v>
      </c>
      <c r="D51" s="102"/>
      <c r="E51" s="102"/>
    </row>
    <row r="52" spans="1:5" ht="15.6" customHeight="1">
      <c r="A52" s="1183"/>
      <c r="B52" s="83" t="s">
        <v>323</v>
      </c>
      <c r="C52" s="92" t="s">
        <v>341</v>
      </c>
      <c r="D52" s="102"/>
      <c r="E52" s="102"/>
    </row>
    <row r="53" spans="1:5" ht="15.6" customHeight="1">
      <c r="A53" s="1183"/>
      <c r="B53" s="83"/>
      <c r="C53" s="92" t="s">
        <v>62</v>
      </c>
      <c r="D53" s="102"/>
      <c r="E53" s="102"/>
    </row>
    <row r="54" spans="1:5" ht="15.6" customHeight="1">
      <c r="A54" s="1183"/>
      <c r="B54" s="85"/>
      <c r="C54" s="93" t="s">
        <v>4</v>
      </c>
      <c r="D54" s="106"/>
      <c r="E54" s="106"/>
    </row>
    <row r="55" spans="1:5" ht="15.6" customHeight="1">
      <c r="A55" s="1183"/>
      <c r="B55" s="86" t="s">
        <v>344</v>
      </c>
      <c r="C55" s="94"/>
      <c r="D55" s="107"/>
      <c r="E55" s="107"/>
    </row>
    <row r="56" spans="1:5" ht="15.6" customHeight="1">
      <c r="A56" s="1183"/>
      <c r="B56" s="83" t="s">
        <v>323</v>
      </c>
      <c r="C56" s="92" t="s">
        <v>168</v>
      </c>
      <c r="D56" s="102"/>
      <c r="E56" s="102"/>
    </row>
    <row r="57" spans="1:5" ht="15.6" customHeight="1">
      <c r="A57" s="1183"/>
      <c r="B57" s="83" t="s">
        <v>5</v>
      </c>
      <c r="C57" s="92" t="s">
        <v>346</v>
      </c>
      <c r="D57" s="102"/>
      <c r="E57" s="102"/>
    </row>
    <row r="58" spans="1:5" ht="15.6" customHeight="1">
      <c r="A58" s="1183"/>
      <c r="B58" s="87"/>
      <c r="C58" s="95" t="s">
        <v>347</v>
      </c>
      <c r="D58" s="110"/>
      <c r="E58" s="110"/>
    </row>
    <row r="59" spans="1:5" ht="15.6" customHeight="1">
      <c r="A59" s="1183"/>
      <c r="B59" s="88" t="s">
        <v>122</v>
      </c>
      <c r="C59" s="97"/>
      <c r="D59" s="109"/>
      <c r="E59" s="109"/>
    </row>
    <row r="60" spans="1:5" ht="15.6" customHeight="1">
      <c r="A60" s="1183"/>
      <c r="B60" s="85" t="s">
        <v>5</v>
      </c>
      <c r="C60" s="93" t="s">
        <v>90</v>
      </c>
      <c r="D60" s="106"/>
      <c r="E60" s="106"/>
    </row>
    <row r="61" spans="1:5" ht="15.6" customHeight="1">
      <c r="A61" s="1183"/>
      <c r="B61" s="86" t="s">
        <v>349</v>
      </c>
      <c r="C61" s="94"/>
      <c r="D61" s="107"/>
      <c r="E61" s="107"/>
    </row>
    <row r="62" spans="1:5" ht="15.6" customHeight="1">
      <c r="A62" s="1183"/>
      <c r="B62" s="83" t="s">
        <v>323</v>
      </c>
      <c r="C62" s="92" t="s">
        <v>166</v>
      </c>
      <c r="D62" s="102"/>
      <c r="E62" s="102"/>
    </row>
    <row r="63" spans="1:5" ht="15.6" customHeight="1">
      <c r="A63" s="1184"/>
      <c r="B63" s="87"/>
      <c r="C63" s="95" t="s">
        <v>351</v>
      </c>
      <c r="D63" s="110"/>
      <c r="E63" s="110"/>
    </row>
    <row r="64" spans="1:5" ht="15.6" customHeight="1">
      <c r="A64" s="1182" t="s">
        <v>255</v>
      </c>
      <c r="B64" s="88" t="s">
        <v>352</v>
      </c>
      <c r="C64" s="96"/>
      <c r="D64" s="109"/>
      <c r="E64" s="109"/>
    </row>
    <row r="65" spans="1:5" ht="15.6" customHeight="1">
      <c r="A65" s="1183"/>
      <c r="B65" s="83"/>
      <c r="C65" s="90" t="s">
        <v>354</v>
      </c>
      <c r="D65" s="102"/>
      <c r="E65" s="102"/>
    </row>
    <row r="66" spans="1:5" ht="15.6" customHeight="1">
      <c r="A66" s="1184"/>
      <c r="B66" s="87"/>
      <c r="C66" s="98" t="s">
        <v>216</v>
      </c>
      <c r="D66" s="110"/>
      <c r="E66" s="110"/>
    </row>
    <row r="67" spans="1:5" ht="15.6" customHeight="1">
      <c r="A67" s="81"/>
      <c r="B67" s="1180" t="s">
        <v>93</v>
      </c>
      <c r="C67" s="1181"/>
      <c r="D67" s="112"/>
      <c r="E67" s="112"/>
    </row>
    <row r="68" spans="1:5">
      <c r="A68" s="79"/>
      <c r="B68" s="79"/>
      <c r="C68" s="79"/>
      <c r="D68" s="113" t="s">
        <v>355</v>
      </c>
      <c r="E68" s="79"/>
    </row>
  </sheetData>
  <mergeCells count="6">
    <mergeCell ref="A2:D2"/>
    <mergeCell ref="A4:C4"/>
    <mergeCell ref="B67:C67"/>
    <mergeCell ref="A64:A66"/>
    <mergeCell ref="A5:A31"/>
    <mergeCell ref="A32:A63"/>
  </mergeCells>
  <phoneticPr fontId="20"/>
  <pageMargins left="0.63" right="0.66" top="0.68" bottom="0.5" header="0.54" footer="0.51200000000000001"/>
  <pageSetup paperSize="9" scale="77" firstPageNumber="7" orientation="portrait" useFirstPageNumber="1" r:id="rId1"/>
  <headerFooter alignWithMargins="0">
    <oddFooter>&amp;C&amp;"ＭＳ 明朝,標準"－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3"/>
  <sheetViews>
    <sheetView tabSelected="1" view="pageBreakPreview" topLeftCell="A27" zoomScale="115" zoomScaleSheetLayoutView="115" workbookViewId="0">
      <selection activeCell="D26" sqref="D26:D27"/>
    </sheetView>
  </sheetViews>
  <sheetFormatPr defaultColWidth="9" defaultRowHeight="15.75"/>
  <cols>
    <col min="1" max="1" width="1.25" style="1" customWidth="1"/>
    <col min="2" max="2" width="3.125" style="1" customWidth="1"/>
    <col min="3" max="3" width="23.875" style="1" customWidth="1"/>
    <col min="4" max="4" width="63.625" style="1" customWidth="1"/>
    <col min="5" max="16384" width="9" style="1"/>
  </cols>
  <sheetData>
    <row r="1" spans="1:4" ht="18" customHeight="1">
      <c r="A1" s="2" t="s">
        <v>357</v>
      </c>
    </row>
    <row r="2" spans="1:4" ht="7.5" customHeight="1"/>
    <row r="3" spans="1:4" ht="18" customHeight="1">
      <c r="A3" s="1190" t="s">
        <v>358</v>
      </c>
      <c r="B3" s="1191"/>
      <c r="C3" s="1192"/>
      <c r="D3" s="29" t="s">
        <v>360</v>
      </c>
    </row>
    <row r="4" spans="1:4" ht="18" customHeight="1">
      <c r="A4" s="1193" t="s">
        <v>208</v>
      </c>
      <c r="B4" s="1194"/>
      <c r="C4" s="1194"/>
      <c r="D4" s="1195"/>
    </row>
    <row r="5" spans="1:4" ht="18" customHeight="1">
      <c r="A5" s="116"/>
      <c r="B5" s="121" t="s">
        <v>24</v>
      </c>
      <c r="C5" s="126" t="s">
        <v>362</v>
      </c>
      <c r="D5" s="1188" t="s">
        <v>688</v>
      </c>
    </row>
    <row r="6" spans="1:4" ht="158.25" customHeight="1">
      <c r="A6" s="117"/>
      <c r="B6" s="122"/>
      <c r="C6" s="127"/>
      <c r="D6" s="1189"/>
    </row>
    <row r="7" spans="1:4" ht="18" customHeight="1">
      <c r="A7" s="118"/>
      <c r="B7" s="121" t="s">
        <v>82</v>
      </c>
      <c r="C7" s="128" t="s">
        <v>311</v>
      </c>
      <c r="D7" s="1188" t="s">
        <v>689</v>
      </c>
    </row>
    <row r="8" spans="1:4" ht="138.75" customHeight="1">
      <c r="A8" s="119"/>
      <c r="B8" s="123"/>
      <c r="C8" s="129"/>
      <c r="D8" s="1199"/>
    </row>
    <row r="9" spans="1:4" ht="258" customHeight="1">
      <c r="A9" s="119"/>
      <c r="B9" s="123"/>
      <c r="C9" s="129"/>
      <c r="D9" s="138" t="s">
        <v>367</v>
      </c>
    </row>
    <row r="10" spans="1:4">
      <c r="A10" s="118"/>
      <c r="B10" s="121" t="s">
        <v>96</v>
      </c>
      <c r="C10" s="128" t="s">
        <v>368</v>
      </c>
      <c r="D10" s="1188" t="s">
        <v>369</v>
      </c>
    </row>
    <row r="11" spans="1:4" ht="47.25" customHeight="1">
      <c r="A11" s="119"/>
      <c r="B11" s="123"/>
      <c r="C11" s="130"/>
      <c r="D11" s="1200"/>
    </row>
    <row r="12" spans="1:4" ht="18" customHeight="1">
      <c r="A12" s="118"/>
      <c r="B12" s="121" t="s">
        <v>342</v>
      </c>
      <c r="C12" s="128" t="s">
        <v>36</v>
      </c>
      <c r="D12" s="1188" t="s">
        <v>44</v>
      </c>
    </row>
    <row r="13" spans="1:4" ht="333.75" customHeight="1">
      <c r="A13" s="120"/>
      <c r="B13" s="124"/>
      <c r="C13" s="131"/>
      <c r="D13" s="1189"/>
    </row>
    <row r="14" spans="1:4" ht="18" customHeight="1">
      <c r="A14" s="118"/>
      <c r="B14" s="121" t="s">
        <v>370</v>
      </c>
      <c r="C14" s="128" t="s">
        <v>372</v>
      </c>
      <c r="D14" s="1188" t="s">
        <v>374</v>
      </c>
    </row>
    <row r="15" spans="1:4" ht="126.75" customHeight="1">
      <c r="A15" s="120"/>
      <c r="B15" s="124"/>
      <c r="C15" s="131"/>
      <c r="D15" s="1189"/>
    </row>
    <row r="16" spans="1:4" ht="18" customHeight="1">
      <c r="A16" s="118"/>
      <c r="B16" s="121" t="s">
        <v>185</v>
      </c>
      <c r="C16" s="128" t="s">
        <v>375</v>
      </c>
      <c r="D16" s="1188" t="s">
        <v>377</v>
      </c>
    </row>
    <row r="17" spans="1:4" ht="70.5" customHeight="1">
      <c r="A17" s="119"/>
      <c r="B17" s="123"/>
      <c r="C17" s="130"/>
      <c r="D17" s="1201"/>
    </row>
    <row r="18" spans="1:4" ht="18" customHeight="1">
      <c r="A18" s="119"/>
      <c r="B18" s="125"/>
      <c r="C18" s="132" t="s">
        <v>295</v>
      </c>
      <c r="D18" s="1202" t="s">
        <v>363</v>
      </c>
    </row>
    <row r="19" spans="1:4" ht="78.75" customHeight="1">
      <c r="A19" s="119"/>
      <c r="B19" s="125"/>
      <c r="C19" s="133"/>
      <c r="D19" s="1203"/>
    </row>
    <row r="20" spans="1:4" ht="18" customHeight="1">
      <c r="A20" s="119"/>
      <c r="B20" s="125"/>
      <c r="C20" s="134" t="s">
        <v>175</v>
      </c>
      <c r="D20" s="1202" t="s">
        <v>187</v>
      </c>
    </row>
    <row r="21" spans="1:4" ht="112.5" customHeight="1">
      <c r="A21" s="119"/>
      <c r="B21" s="125"/>
      <c r="C21" s="135"/>
      <c r="D21" s="1199"/>
    </row>
    <row r="22" spans="1:4" ht="18" customHeight="1">
      <c r="A22" s="119"/>
      <c r="B22" s="123"/>
      <c r="C22" s="132" t="s">
        <v>198</v>
      </c>
      <c r="D22" s="1202" t="s">
        <v>682</v>
      </c>
    </row>
    <row r="23" spans="1:4" ht="271.14999999999998" customHeight="1">
      <c r="A23" s="119"/>
      <c r="B23" s="123"/>
      <c r="C23" s="136"/>
      <c r="D23" s="1189"/>
    </row>
    <row r="24" spans="1:4" ht="18" customHeight="1">
      <c r="A24" s="118"/>
      <c r="B24" s="121" t="s">
        <v>190</v>
      </c>
      <c r="C24" s="128" t="s">
        <v>378</v>
      </c>
      <c r="D24" s="1188" t="s">
        <v>690</v>
      </c>
    </row>
    <row r="25" spans="1:4" ht="129" customHeight="1">
      <c r="A25" s="120"/>
      <c r="B25" s="124"/>
      <c r="C25" s="137"/>
      <c r="D25" s="1189"/>
    </row>
    <row r="26" spans="1:4" ht="18" customHeight="1">
      <c r="A26" s="118"/>
      <c r="B26" s="121" t="s">
        <v>383</v>
      </c>
      <c r="C26" s="128" t="s">
        <v>384</v>
      </c>
      <c r="D26" s="1188" t="s">
        <v>364</v>
      </c>
    </row>
    <row r="27" spans="1:4" ht="145.5" customHeight="1">
      <c r="A27" s="120"/>
      <c r="B27" s="124"/>
      <c r="C27" s="131"/>
      <c r="D27" s="1189"/>
    </row>
    <row r="28" spans="1:4" ht="18" customHeight="1">
      <c r="A28" s="1196" t="s">
        <v>64</v>
      </c>
      <c r="B28" s="1197"/>
      <c r="C28" s="1197"/>
      <c r="D28" s="1198"/>
    </row>
    <row r="29" spans="1:4" ht="18" customHeight="1">
      <c r="A29" s="118"/>
      <c r="B29" s="121"/>
      <c r="C29" s="128" t="s">
        <v>172</v>
      </c>
      <c r="D29" s="1188" t="s">
        <v>191</v>
      </c>
    </row>
    <row r="30" spans="1:4" ht="210.75" customHeight="1">
      <c r="A30" s="120"/>
      <c r="B30" s="124"/>
      <c r="C30" s="131"/>
      <c r="D30" s="1189"/>
    </row>
    <row r="31" spans="1:4">
      <c r="B31" s="4"/>
    </row>
    <row r="32" spans="1:4">
      <c r="B32" s="3"/>
    </row>
    <row r="33" spans="2:2">
      <c r="B33" s="3"/>
    </row>
    <row r="34" spans="2:2">
      <c r="B34" s="3"/>
    </row>
    <row r="35" spans="2:2">
      <c r="B35" s="3"/>
    </row>
    <row r="36" spans="2:2">
      <c r="B36" s="3"/>
    </row>
    <row r="37" spans="2:2">
      <c r="B37" s="3"/>
    </row>
    <row r="38" spans="2:2">
      <c r="B38" s="3"/>
    </row>
    <row r="39" spans="2:2">
      <c r="B39" s="3"/>
    </row>
    <row r="40" spans="2:2">
      <c r="B40" s="3"/>
    </row>
    <row r="41" spans="2:2">
      <c r="B41" s="3"/>
    </row>
    <row r="42" spans="2:2">
      <c r="B42" s="3"/>
    </row>
    <row r="43" spans="2:2">
      <c r="B43" s="3"/>
    </row>
    <row r="44" spans="2:2">
      <c r="B44" s="3"/>
    </row>
    <row r="45" spans="2:2">
      <c r="B45" s="3"/>
    </row>
    <row r="46" spans="2:2">
      <c r="B46" s="3"/>
    </row>
    <row r="47" spans="2:2">
      <c r="B47" s="3"/>
    </row>
    <row r="48" spans="2:2">
      <c r="B48" s="3"/>
    </row>
    <row r="49" spans="2:2">
      <c r="B49" s="3"/>
    </row>
    <row r="50" spans="2:2">
      <c r="B50" s="3"/>
    </row>
    <row r="51" spans="2:2">
      <c r="B51" s="3"/>
    </row>
    <row r="52" spans="2:2">
      <c r="B52" s="3"/>
    </row>
    <row r="53" spans="2:2">
      <c r="B53" s="3"/>
    </row>
  </sheetData>
  <mergeCells count="15">
    <mergeCell ref="D29:D30"/>
    <mergeCell ref="A3:C3"/>
    <mergeCell ref="A4:D4"/>
    <mergeCell ref="A28:D28"/>
    <mergeCell ref="D5:D6"/>
    <mergeCell ref="D7:D8"/>
    <mergeCell ref="D10:D11"/>
    <mergeCell ref="D12:D13"/>
    <mergeCell ref="D14:D15"/>
    <mergeCell ref="D16:D17"/>
    <mergeCell ref="D18:D19"/>
    <mergeCell ref="D20:D21"/>
    <mergeCell ref="D22:D23"/>
    <mergeCell ref="D24:D25"/>
    <mergeCell ref="D26:D27"/>
  </mergeCells>
  <phoneticPr fontId="20"/>
  <printOptions horizontalCentered="1"/>
  <pageMargins left="0.70866141732283472" right="0.55118110236220474" top="0.43307086614173218" bottom="0.55118110236220474" header="0.51181102362204722" footer="0.51181102362204722"/>
  <pageSetup paperSize="9" scale="90" firstPageNumber="8" orientation="portrait" useFirstPageNumber="1" horizontalDpi="300" verticalDpi="1200" r:id="rId1"/>
  <headerFooter alignWithMargins="0">
    <oddFooter>&amp;C&amp;"ＭＳ 明朝,標準"－ &amp;P －</oddFooter>
  </headerFooter>
  <rowBreaks count="3" manualBreakCount="3">
    <brk id="11" max="3" man="1"/>
    <brk id="15" max="3" man="1"/>
    <brk id="2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17"/>
  <sheetViews>
    <sheetView showGridLines="0" view="pageBreakPreview" topLeftCell="A187" zoomScaleSheetLayoutView="100" workbookViewId="0">
      <selection activeCell="G199" sqref="G199:G200"/>
    </sheetView>
  </sheetViews>
  <sheetFormatPr defaultColWidth="8.75" defaultRowHeight="18" customHeight="1"/>
  <cols>
    <col min="1" max="1" width="2.625" style="139" customWidth="1"/>
    <col min="2" max="2" width="2.75" style="140" customWidth="1"/>
    <col min="3" max="3" width="13.75" style="139" customWidth="1"/>
    <col min="4" max="4" width="41.875" style="141" customWidth="1"/>
    <col min="5" max="5" width="14.25" style="141" customWidth="1"/>
    <col min="6" max="6" width="9.5" style="142" customWidth="1"/>
    <col min="7" max="7" width="44.375" style="141" customWidth="1"/>
    <col min="8" max="8" width="1.125" style="143" customWidth="1"/>
    <col min="9" max="9" width="7.375" style="143" customWidth="1"/>
    <col min="10" max="10" width="3.75" style="144" customWidth="1"/>
    <col min="11" max="16384" width="8.75" style="139"/>
  </cols>
  <sheetData>
    <row r="1" spans="1:10" ht="8.25" customHeight="1"/>
    <row r="2" spans="1:10" ht="8.25" customHeight="1"/>
    <row r="3" spans="1:10" ht="20.65" customHeight="1">
      <c r="A3" s="1204" t="s">
        <v>240</v>
      </c>
      <c r="B3" s="1205"/>
      <c r="C3" s="1205"/>
      <c r="D3" s="1205"/>
      <c r="E3" s="1205"/>
      <c r="F3" s="1205"/>
      <c r="G3" s="1205"/>
    </row>
    <row r="4" spans="1:10" ht="9.75" customHeight="1">
      <c r="A4" s="147"/>
      <c r="B4" s="158"/>
      <c r="C4" s="158"/>
      <c r="D4" s="158"/>
      <c r="E4" s="158"/>
      <c r="F4" s="185"/>
      <c r="G4" s="158"/>
    </row>
    <row r="5" spans="1:10" ht="34.15" customHeight="1">
      <c r="A5" s="1206" t="s">
        <v>162</v>
      </c>
      <c r="B5" s="1207"/>
      <c r="C5" s="1208"/>
      <c r="D5" s="172" t="s">
        <v>496</v>
      </c>
      <c r="E5" s="182" t="s">
        <v>53</v>
      </c>
      <c r="F5" s="182" t="s">
        <v>669</v>
      </c>
      <c r="G5" s="190" t="s">
        <v>670</v>
      </c>
      <c r="H5" s="205"/>
      <c r="I5" s="1209"/>
      <c r="J5" s="1210"/>
    </row>
    <row r="6" spans="1:10" ht="18" customHeight="1">
      <c r="A6" s="1211" t="s">
        <v>137</v>
      </c>
      <c r="B6" s="1207"/>
      <c r="C6" s="1207"/>
      <c r="D6" s="159"/>
      <c r="E6" s="159"/>
      <c r="F6" s="159"/>
      <c r="G6" s="191"/>
      <c r="H6" s="205"/>
      <c r="I6" s="205"/>
      <c r="J6" s="163"/>
    </row>
    <row r="7" spans="1:10" ht="18" customHeight="1">
      <c r="A7" s="1212" t="s">
        <v>340</v>
      </c>
      <c r="B7" s="1213"/>
      <c r="C7" s="1213"/>
      <c r="D7" s="1213"/>
      <c r="E7" s="1213"/>
      <c r="F7" s="1213"/>
      <c r="G7" s="1214"/>
      <c r="H7" s="205"/>
      <c r="I7" s="205"/>
      <c r="J7" s="163"/>
    </row>
    <row r="8" spans="1:10" ht="16.350000000000001" customHeight="1">
      <c r="A8" s="1220" t="s">
        <v>487</v>
      </c>
      <c r="B8" s="1221"/>
      <c r="C8" s="1222"/>
      <c r="D8" s="1251"/>
      <c r="E8" s="1232" t="s">
        <v>497</v>
      </c>
      <c r="F8" s="1234" t="s">
        <v>35</v>
      </c>
      <c r="G8" s="1236"/>
      <c r="H8" s="205"/>
      <c r="I8" s="205"/>
      <c r="J8" s="163"/>
    </row>
    <row r="9" spans="1:10" ht="16.350000000000001" customHeight="1">
      <c r="A9" s="1226"/>
      <c r="B9" s="1227"/>
      <c r="C9" s="1228"/>
      <c r="D9" s="1252"/>
      <c r="E9" s="1239"/>
      <c r="F9" s="1217"/>
      <c r="G9" s="1219"/>
      <c r="H9" s="205"/>
      <c r="I9" s="205"/>
      <c r="J9" s="163"/>
    </row>
    <row r="10" spans="1:10" ht="16.350000000000001" customHeight="1">
      <c r="A10" s="1220" t="s">
        <v>498</v>
      </c>
      <c r="B10" s="1221"/>
      <c r="C10" s="1222"/>
      <c r="D10" s="1256"/>
      <c r="E10" s="1258" t="s">
        <v>497</v>
      </c>
      <c r="F10" s="1216" t="s">
        <v>35</v>
      </c>
      <c r="G10" s="1236"/>
      <c r="H10" s="205"/>
      <c r="I10" s="205"/>
      <c r="J10" s="163"/>
    </row>
    <row r="11" spans="1:10" ht="16.350000000000001" customHeight="1">
      <c r="A11" s="1253"/>
      <c r="B11" s="1254"/>
      <c r="C11" s="1255"/>
      <c r="D11" s="1257"/>
      <c r="E11" s="1259"/>
      <c r="F11" s="1216"/>
      <c r="G11" s="1218"/>
      <c r="H11" s="205"/>
      <c r="I11" s="205"/>
      <c r="J11" s="163"/>
    </row>
    <row r="12" spans="1:10" ht="17.649999999999999" customHeight="1">
      <c r="A12" s="1211" t="s">
        <v>254</v>
      </c>
      <c r="B12" s="1207"/>
      <c r="C12" s="1207"/>
      <c r="D12" s="159"/>
      <c r="E12" s="159"/>
      <c r="F12" s="159"/>
      <c r="G12" s="191"/>
      <c r="H12" s="205"/>
      <c r="I12" s="205"/>
      <c r="J12" s="163"/>
    </row>
    <row r="13" spans="1:10" ht="18" customHeight="1">
      <c r="A13" s="148" t="s">
        <v>260</v>
      </c>
      <c r="B13" s="160"/>
      <c r="C13" s="160"/>
      <c r="D13" s="173"/>
      <c r="E13" s="173"/>
      <c r="F13" s="186"/>
      <c r="G13" s="192"/>
      <c r="H13" s="206"/>
      <c r="I13" s="206"/>
      <c r="J13" s="151"/>
    </row>
    <row r="14" spans="1:10" s="145" customFormat="1" ht="16.5" customHeight="1">
      <c r="A14" s="1220" t="s">
        <v>297</v>
      </c>
      <c r="B14" s="1221"/>
      <c r="C14" s="1222"/>
      <c r="D14" s="1240" t="s">
        <v>317</v>
      </c>
      <c r="E14" s="1232" t="s">
        <v>600</v>
      </c>
      <c r="F14" s="1234" t="s">
        <v>35</v>
      </c>
      <c r="G14" s="1236"/>
      <c r="H14" s="206"/>
      <c r="I14" s="206"/>
      <c r="J14" s="151"/>
    </row>
    <row r="15" spans="1:10" s="145" customFormat="1" ht="16.5" customHeight="1">
      <c r="A15" s="1223"/>
      <c r="B15" s="1224"/>
      <c r="C15" s="1225"/>
      <c r="D15" s="1241"/>
      <c r="E15" s="1233"/>
      <c r="F15" s="1235"/>
      <c r="G15" s="1237"/>
      <c r="H15" s="206"/>
      <c r="I15" s="206"/>
    </row>
    <row r="16" spans="1:10" s="145" customFormat="1" ht="16.5" customHeight="1">
      <c r="A16" s="1223"/>
      <c r="B16" s="1224"/>
      <c r="C16" s="1225"/>
      <c r="D16" s="1241"/>
      <c r="E16" s="1238" t="s">
        <v>499</v>
      </c>
      <c r="F16" s="1216" t="s">
        <v>35</v>
      </c>
      <c r="G16" s="1218"/>
      <c r="H16" s="206"/>
      <c r="I16" s="206"/>
      <c r="J16" s="151"/>
    </row>
    <row r="17" spans="1:10" s="145" customFormat="1" ht="16.5" customHeight="1">
      <c r="A17" s="1226"/>
      <c r="B17" s="1227"/>
      <c r="C17" s="1228"/>
      <c r="D17" s="1242"/>
      <c r="E17" s="1239"/>
      <c r="F17" s="1217"/>
      <c r="G17" s="1219"/>
      <c r="H17" s="206"/>
      <c r="I17" s="206"/>
    </row>
    <row r="18" spans="1:10" s="145" customFormat="1" ht="16.5" customHeight="1">
      <c r="A18" s="1220" t="s">
        <v>252</v>
      </c>
      <c r="B18" s="1221"/>
      <c r="C18" s="1222"/>
      <c r="D18" s="1229" t="s">
        <v>469</v>
      </c>
      <c r="E18" s="1232" t="s">
        <v>600</v>
      </c>
      <c r="F18" s="1234" t="s">
        <v>35</v>
      </c>
      <c r="G18" s="1236"/>
      <c r="H18" s="206"/>
      <c r="I18" s="206"/>
    </row>
    <row r="19" spans="1:10" s="145" customFormat="1" ht="16.5" customHeight="1">
      <c r="A19" s="1223"/>
      <c r="B19" s="1224"/>
      <c r="C19" s="1225"/>
      <c r="D19" s="1230"/>
      <c r="E19" s="1233"/>
      <c r="F19" s="1235"/>
      <c r="G19" s="1237"/>
      <c r="H19" s="206"/>
      <c r="I19" s="206"/>
    </row>
    <row r="20" spans="1:10" s="145" customFormat="1" ht="16.5" customHeight="1">
      <c r="A20" s="1223"/>
      <c r="B20" s="1224"/>
      <c r="C20" s="1225"/>
      <c r="D20" s="1230"/>
      <c r="E20" s="1238" t="s">
        <v>499</v>
      </c>
      <c r="F20" s="1216" t="s">
        <v>35</v>
      </c>
      <c r="G20" s="1218"/>
      <c r="H20" s="206"/>
      <c r="I20" s="206"/>
    </row>
    <row r="21" spans="1:10" s="145" customFormat="1" ht="16.5" customHeight="1">
      <c r="A21" s="1226"/>
      <c r="B21" s="1227"/>
      <c r="C21" s="1228"/>
      <c r="D21" s="1231"/>
      <c r="E21" s="1239"/>
      <c r="F21" s="1217"/>
      <c r="G21" s="1219"/>
      <c r="H21" s="206"/>
      <c r="I21" s="206"/>
    </row>
    <row r="22" spans="1:10" s="145" customFormat="1" ht="16.5" customHeight="1">
      <c r="A22" s="1220" t="s">
        <v>326</v>
      </c>
      <c r="B22" s="1221"/>
      <c r="C22" s="1222"/>
      <c r="D22" s="1240" t="s">
        <v>500</v>
      </c>
      <c r="E22" s="1232" t="s">
        <v>600</v>
      </c>
      <c r="F22" s="1234" t="s">
        <v>35</v>
      </c>
      <c r="G22" s="1236"/>
      <c r="H22" s="206"/>
      <c r="I22" s="206"/>
    </row>
    <row r="23" spans="1:10" s="145" customFormat="1" ht="16.5" customHeight="1">
      <c r="A23" s="1223"/>
      <c r="B23" s="1224"/>
      <c r="C23" s="1225"/>
      <c r="D23" s="1241"/>
      <c r="E23" s="1233"/>
      <c r="F23" s="1235"/>
      <c r="G23" s="1237"/>
      <c r="H23" s="206"/>
      <c r="I23" s="206"/>
    </row>
    <row r="24" spans="1:10" s="145" customFormat="1" ht="16.5" customHeight="1">
      <c r="A24" s="1223"/>
      <c r="B24" s="1224"/>
      <c r="C24" s="1225"/>
      <c r="D24" s="1241"/>
      <c r="E24" s="1238" t="s">
        <v>47</v>
      </c>
      <c r="F24" s="1216" t="s">
        <v>35</v>
      </c>
      <c r="G24" s="1218"/>
      <c r="H24" s="206"/>
      <c r="I24" s="206"/>
    </row>
    <row r="25" spans="1:10" s="145" customFormat="1" ht="16.5" customHeight="1">
      <c r="A25" s="1226"/>
      <c r="B25" s="1227"/>
      <c r="C25" s="1228"/>
      <c r="D25" s="1242"/>
      <c r="E25" s="1239"/>
      <c r="F25" s="1216"/>
      <c r="G25" s="1219"/>
      <c r="H25" s="206"/>
      <c r="I25" s="206"/>
    </row>
    <row r="26" spans="1:10" s="145" customFormat="1" ht="16.5" customHeight="1">
      <c r="A26" s="1220" t="s">
        <v>312</v>
      </c>
      <c r="B26" s="1221"/>
      <c r="C26" s="1222"/>
      <c r="D26" s="1240" t="s">
        <v>501</v>
      </c>
      <c r="E26" s="1232" t="s">
        <v>502</v>
      </c>
      <c r="F26" s="1234" t="s">
        <v>35</v>
      </c>
      <c r="G26" s="1236"/>
      <c r="H26" s="206"/>
      <c r="I26" s="206"/>
      <c r="J26" s="151"/>
    </row>
    <row r="27" spans="1:10" s="145" customFormat="1" ht="16.5" customHeight="1">
      <c r="A27" s="1226"/>
      <c r="B27" s="1227"/>
      <c r="C27" s="1228"/>
      <c r="D27" s="1242"/>
      <c r="E27" s="1239"/>
      <c r="F27" s="1217"/>
      <c r="G27" s="1260"/>
      <c r="H27" s="206"/>
      <c r="I27" s="206"/>
      <c r="J27" s="151"/>
    </row>
    <row r="28" spans="1:10" s="145" customFormat="1" ht="18" customHeight="1">
      <c r="A28" s="148" t="s">
        <v>503</v>
      </c>
      <c r="B28" s="160" t="s">
        <v>451</v>
      </c>
      <c r="C28" s="160"/>
      <c r="D28" s="173"/>
      <c r="E28" s="177"/>
      <c r="F28" s="187"/>
      <c r="G28" s="193"/>
      <c r="H28" s="206"/>
      <c r="I28" s="206"/>
      <c r="J28" s="151"/>
    </row>
    <row r="29" spans="1:10" s="145" customFormat="1" ht="18" customHeight="1">
      <c r="A29" s="1220" t="s">
        <v>249</v>
      </c>
      <c r="B29" s="1221"/>
      <c r="C29" s="1222"/>
      <c r="D29" s="1261" t="s">
        <v>110</v>
      </c>
      <c r="E29" s="1259" t="s">
        <v>467</v>
      </c>
      <c r="F29" s="1216" t="s">
        <v>35</v>
      </c>
      <c r="G29" s="1236"/>
      <c r="H29" s="206"/>
      <c r="I29" s="206"/>
      <c r="J29" s="151"/>
    </row>
    <row r="30" spans="1:10" s="145" customFormat="1" ht="18" customHeight="1">
      <c r="A30" s="1226"/>
      <c r="B30" s="1227"/>
      <c r="C30" s="1228"/>
      <c r="D30" s="1242"/>
      <c r="E30" s="1239"/>
      <c r="F30" s="1217"/>
      <c r="G30" s="1219"/>
      <c r="H30" s="206"/>
      <c r="I30" s="206"/>
      <c r="J30" s="151"/>
    </row>
    <row r="31" spans="1:10" s="145" customFormat="1" ht="18" customHeight="1">
      <c r="A31" s="1262" t="s">
        <v>293</v>
      </c>
      <c r="B31" s="1263"/>
      <c r="C31" s="1264"/>
      <c r="D31" s="1261" t="s">
        <v>221</v>
      </c>
      <c r="E31" s="1258" t="s">
        <v>467</v>
      </c>
      <c r="F31" s="1234" t="s">
        <v>35</v>
      </c>
      <c r="G31" s="1236"/>
      <c r="H31" s="206"/>
    </row>
    <row r="32" spans="1:10" s="145" customFormat="1" ht="18" customHeight="1">
      <c r="A32" s="1265"/>
      <c r="B32" s="1266"/>
      <c r="C32" s="1267"/>
      <c r="D32" s="1242"/>
      <c r="E32" s="1239"/>
      <c r="F32" s="1217"/>
      <c r="G32" s="1260"/>
      <c r="H32" s="206"/>
    </row>
    <row r="33" spans="1:10" ht="18" customHeight="1">
      <c r="A33" s="148" t="s">
        <v>505</v>
      </c>
      <c r="B33" s="160"/>
      <c r="C33" s="160"/>
      <c r="D33" s="173"/>
      <c r="E33" s="173"/>
      <c r="F33" s="186"/>
      <c r="G33" s="194"/>
      <c r="H33" s="206"/>
      <c r="I33" s="139"/>
      <c r="J33" s="139"/>
    </row>
    <row r="34" spans="1:10" ht="18" customHeight="1">
      <c r="A34" s="1220" t="s">
        <v>506</v>
      </c>
      <c r="B34" s="1221"/>
      <c r="C34" s="1222"/>
      <c r="D34" s="1268" t="s">
        <v>304</v>
      </c>
      <c r="E34" s="1258" t="s">
        <v>34</v>
      </c>
      <c r="F34" s="1234" t="s">
        <v>35</v>
      </c>
      <c r="G34" s="1236"/>
      <c r="H34" s="206"/>
      <c r="I34" s="139"/>
      <c r="J34" s="139"/>
    </row>
    <row r="35" spans="1:10" ht="18" customHeight="1">
      <c r="A35" s="1226"/>
      <c r="B35" s="1227"/>
      <c r="C35" s="1228"/>
      <c r="D35" s="1269"/>
      <c r="E35" s="1270"/>
      <c r="F35" s="1217"/>
      <c r="G35" s="1219"/>
      <c r="H35" s="207"/>
      <c r="I35" s="139"/>
      <c r="J35" s="139"/>
    </row>
    <row r="36" spans="1:10" ht="15.75" customHeight="1">
      <c r="A36" s="1262" t="s">
        <v>507</v>
      </c>
      <c r="B36" s="1221"/>
      <c r="C36" s="1222"/>
      <c r="D36" s="1240" t="s">
        <v>472</v>
      </c>
      <c r="E36" s="1232" t="s">
        <v>148</v>
      </c>
      <c r="F36" s="1234" t="s">
        <v>94</v>
      </c>
      <c r="G36" s="1236"/>
      <c r="H36" s="207"/>
      <c r="I36" s="139"/>
      <c r="J36" s="139"/>
    </row>
    <row r="37" spans="1:10" ht="15.75" customHeight="1">
      <c r="A37" s="1223"/>
      <c r="B37" s="1224"/>
      <c r="C37" s="1225"/>
      <c r="D37" s="1241"/>
      <c r="E37" s="1233"/>
      <c r="F37" s="1235"/>
      <c r="G37" s="1237"/>
      <c r="H37" s="207"/>
      <c r="I37" s="139"/>
      <c r="J37" s="139"/>
    </row>
    <row r="38" spans="1:10" ht="15.75" customHeight="1">
      <c r="A38" s="1223"/>
      <c r="B38" s="1224"/>
      <c r="C38" s="1225"/>
      <c r="D38" s="1241"/>
      <c r="E38" s="1238" t="s">
        <v>193</v>
      </c>
      <c r="F38" s="1271" t="s">
        <v>35</v>
      </c>
      <c r="G38" s="1218"/>
      <c r="H38" s="207"/>
      <c r="I38" s="207"/>
      <c r="J38" s="151"/>
    </row>
    <row r="39" spans="1:10" ht="15.75" customHeight="1">
      <c r="A39" s="1226"/>
      <c r="B39" s="1227"/>
      <c r="C39" s="1228"/>
      <c r="D39" s="1242"/>
      <c r="E39" s="1239"/>
      <c r="F39" s="1272"/>
      <c r="G39" s="1219"/>
      <c r="H39" s="207"/>
      <c r="I39" s="207"/>
      <c r="J39" s="151"/>
    </row>
    <row r="40" spans="1:10" ht="15.75" customHeight="1">
      <c r="A40" s="1262" t="s">
        <v>453</v>
      </c>
      <c r="B40" s="1221"/>
      <c r="C40" s="1222"/>
      <c r="D40" s="1240" t="s">
        <v>472</v>
      </c>
      <c r="E40" s="1232" t="s">
        <v>148</v>
      </c>
      <c r="F40" s="1234" t="s">
        <v>94</v>
      </c>
      <c r="G40" s="1236"/>
      <c r="H40" s="207"/>
      <c r="I40" s="207"/>
      <c r="J40" s="151"/>
    </row>
    <row r="41" spans="1:10" ht="15.75" customHeight="1">
      <c r="A41" s="1223"/>
      <c r="B41" s="1224"/>
      <c r="C41" s="1225"/>
      <c r="D41" s="1241"/>
      <c r="E41" s="1233"/>
      <c r="F41" s="1235"/>
      <c r="G41" s="1237"/>
      <c r="H41" s="207"/>
      <c r="I41" s="207"/>
      <c r="J41" s="151"/>
    </row>
    <row r="42" spans="1:10" ht="15.75" customHeight="1">
      <c r="A42" s="1223"/>
      <c r="B42" s="1224"/>
      <c r="C42" s="1225"/>
      <c r="D42" s="1241"/>
      <c r="E42" s="1238" t="s">
        <v>193</v>
      </c>
      <c r="F42" s="1271" t="s">
        <v>35</v>
      </c>
      <c r="G42" s="1218"/>
      <c r="H42" s="207"/>
      <c r="I42" s="207"/>
      <c r="J42" s="151"/>
    </row>
    <row r="43" spans="1:10" ht="15.75" customHeight="1">
      <c r="A43" s="1226"/>
      <c r="B43" s="1227"/>
      <c r="C43" s="1228"/>
      <c r="D43" s="1242"/>
      <c r="E43" s="1239"/>
      <c r="F43" s="1272"/>
      <c r="G43" s="1219"/>
      <c r="H43" s="207"/>
      <c r="I43" s="207"/>
      <c r="J43" s="151"/>
    </row>
    <row r="44" spans="1:10" ht="15.75" customHeight="1">
      <c r="A44" s="1220" t="s">
        <v>424</v>
      </c>
      <c r="B44" s="1221"/>
      <c r="C44" s="1222"/>
      <c r="D44" s="1240" t="s">
        <v>508</v>
      </c>
      <c r="E44" s="1232" t="s">
        <v>148</v>
      </c>
      <c r="F44" s="1273" t="s">
        <v>35</v>
      </c>
      <c r="G44" s="1236"/>
      <c r="H44" s="207"/>
      <c r="I44" s="207"/>
      <c r="J44" s="151"/>
    </row>
    <row r="45" spans="1:10" ht="15.75" customHeight="1">
      <c r="A45" s="1223"/>
      <c r="B45" s="1224"/>
      <c r="C45" s="1225"/>
      <c r="D45" s="1241"/>
      <c r="E45" s="1233"/>
      <c r="F45" s="1274"/>
      <c r="G45" s="1237"/>
      <c r="H45" s="207"/>
      <c r="I45" s="207"/>
      <c r="J45" s="151"/>
    </row>
    <row r="46" spans="1:10" ht="15.75" customHeight="1">
      <c r="A46" s="1223"/>
      <c r="B46" s="1224"/>
      <c r="C46" s="1225"/>
      <c r="D46" s="1241"/>
      <c r="E46" s="1238" t="s">
        <v>193</v>
      </c>
      <c r="F46" s="1216" t="s">
        <v>35</v>
      </c>
      <c r="G46" s="1218"/>
      <c r="H46" s="207"/>
      <c r="I46" s="207"/>
      <c r="J46" s="151"/>
    </row>
    <row r="47" spans="1:10" ht="15.75" customHeight="1">
      <c r="A47" s="1226"/>
      <c r="B47" s="1227"/>
      <c r="C47" s="1228"/>
      <c r="D47" s="1242"/>
      <c r="E47" s="1239"/>
      <c r="F47" s="1217"/>
      <c r="G47" s="1219"/>
      <c r="H47" s="207"/>
      <c r="I47" s="207"/>
      <c r="J47" s="151"/>
    </row>
    <row r="48" spans="1:10" ht="18" customHeight="1">
      <c r="A48" s="1220" t="s">
        <v>389</v>
      </c>
      <c r="B48" s="1221"/>
      <c r="C48" s="1222"/>
      <c r="D48" s="1240" t="s">
        <v>509</v>
      </c>
      <c r="E48" s="1232" t="s">
        <v>34</v>
      </c>
      <c r="F48" s="1234" t="s">
        <v>35</v>
      </c>
      <c r="G48" s="1236"/>
      <c r="H48" s="207"/>
      <c r="I48" s="207"/>
      <c r="J48" s="139"/>
    </row>
    <row r="49" spans="1:10" ht="18" customHeight="1">
      <c r="A49" s="1223"/>
      <c r="B49" s="1224"/>
      <c r="C49" s="1225"/>
      <c r="D49" s="1241"/>
      <c r="E49" s="1238"/>
      <c r="F49" s="1216"/>
      <c r="G49" s="1219"/>
      <c r="H49" s="207"/>
      <c r="I49" s="207"/>
      <c r="J49" s="139"/>
    </row>
    <row r="50" spans="1:10" ht="18" customHeight="1">
      <c r="A50" s="1220" t="s">
        <v>294</v>
      </c>
      <c r="B50" s="1221"/>
      <c r="C50" s="1222"/>
      <c r="D50" s="1261" t="s">
        <v>510</v>
      </c>
      <c r="E50" s="1258" t="s">
        <v>492</v>
      </c>
      <c r="F50" s="1234" t="s">
        <v>35</v>
      </c>
      <c r="G50" s="1236"/>
      <c r="H50" s="207"/>
      <c r="I50" s="207"/>
      <c r="J50" s="139"/>
    </row>
    <row r="51" spans="1:10" ht="18" customHeight="1">
      <c r="A51" s="1253"/>
      <c r="B51" s="1254"/>
      <c r="C51" s="1255"/>
      <c r="D51" s="1275"/>
      <c r="E51" s="1276"/>
      <c r="F51" s="1277"/>
      <c r="G51" s="1260"/>
      <c r="H51" s="207"/>
      <c r="I51" s="207"/>
      <c r="J51" s="139"/>
    </row>
    <row r="52" spans="1:10" ht="18" customHeight="1">
      <c r="A52" s="149" t="s">
        <v>512</v>
      </c>
      <c r="B52" s="161"/>
      <c r="C52" s="161"/>
      <c r="D52" s="174"/>
      <c r="E52" s="174"/>
      <c r="F52" s="188"/>
      <c r="G52" s="195"/>
      <c r="H52" s="206"/>
      <c r="I52" s="206"/>
      <c r="J52" s="139"/>
    </row>
    <row r="53" spans="1:10" ht="18" customHeight="1">
      <c r="A53" s="1262" t="s">
        <v>513</v>
      </c>
      <c r="B53" s="1221"/>
      <c r="C53" s="1222"/>
      <c r="D53" s="1240" t="s">
        <v>419</v>
      </c>
      <c r="E53" s="1232" t="s">
        <v>148</v>
      </c>
      <c r="F53" s="1234" t="s">
        <v>35</v>
      </c>
      <c r="G53" s="1236"/>
      <c r="H53" s="206"/>
      <c r="I53" s="206"/>
      <c r="J53" s="151"/>
    </row>
    <row r="54" spans="1:10" ht="18" customHeight="1">
      <c r="A54" s="1223"/>
      <c r="B54" s="1224"/>
      <c r="C54" s="1225"/>
      <c r="D54" s="1241"/>
      <c r="E54" s="1238"/>
      <c r="F54" s="1216"/>
      <c r="G54" s="1218"/>
      <c r="H54" s="206"/>
      <c r="I54" s="206"/>
      <c r="J54" s="151"/>
    </row>
    <row r="55" spans="1:10" ht="18" customHeight="1">
      <c r="A55" s="1223"/>
      <c r="B55" s="1224"/>
      <c r="C55" s="1225"/>
      <c r="D55" s="1278" t="s">
        <v>514</v>
      </c>
      <c r="E55" s="1280" t="s">
        <v>148</v>
      </c>
      <c r="F55" s="1281" t="s">
        <v>35</v>
      </c>
      <c r="G55" s="1282"/>
      <c r="H55" s="206"/>
      <c r="I55" s="206"/>
      <c r="J55" s="151"/>
    </row>
    <row r="56" spans="1:10" ht="18" customHeight="1">
      <c r="A56" s="1223"/>
      <c r="B56" s="1224"/>
      <c r="C56" s="1225"/>
      <c r="D56" s="1279"/>
      <c r="E56" s="1233"/>
      <c r="F56" s="1235"/>
      <c r="G56" s="1237"/>
      <c r="H56" s="206"/>
      <c r="I56" s="206"/>
      <c r="J56" s="151"/>
    </row>
    <row r="57" spans="1:10" ht="18" customHeight="1">
      <c r="A57" s="1223"/>
      <c r="B57" s="1224"/>
      <c r="C57" s="1225"/>
      <c r="D57" s="1283" t="s">
        <v>516</v>
      </c>
      <c r="E57" s="1238" t="s">
        <v>148</v>
      </c>
      <c r="F57" s="1216" t="s">
        <v>35</v>
      </c>
      <c r="G57" s="1218"/>
      <c r="H57" s="206"/>
      <c r="I57" s="206"/>
      <c r="J57" s="151"/>
    </row>
    <row r="58" spans="1:10" ht="18" customHeight="1">
      <c r="A58" s="1226"/>
      <c r="B58" s="1227"/>
      <c r="C58" s="1228"/>
      <c r="D58" s="1284"/>
      <c r="E58" s="1239"/>
      <c r="F58" s="1217"/>
      <c r="G58" s="1219"/>
      <c r="H58" s="206"/>
      <c r="I58" s="206"/>
      <c r="J58" s="151"/>
    </row>
    <row r="59" spans="1:10" ht="18" customHeight="1">
      <c r="A59" s="1262" t="s">
        <v>246</v>
      </c>
      <c r="B59" s="1221"/>
      <c r="C59" s="1222"/>
      <c r="D59" s="1261" t="s">
        <v>517</v>
      </c>
      <c r="E59" s="1232" t="s">
        <v>148</v>
      </c>
      <c r="F59" s="1234" t="s">
        <v>35</v>
      </c>
      <c r="G59" s="1236"/>
      <c r="H59" s="206"/>
      <c r="I59" s="206"/>
      <c r="J59" s="151"/>
    </row>
    <row r="60" spans="1:10" ht="18" customHeight="1">
      <c r="A60" s="1223"/>
      <c r="B60" s="1224"/>
      <c r="C60" s="1225"/>
      <c r="D60" s="1285"/>
      <c r="E60" s="1233"/>
      <c r="F60" s="1235"/>
      <c r="G60" s="1237"/>
      <c r="H60" s="206"/>
      <c r="I60" s="206"/>
      <c r="J60" s="151"/>
    </row>
    <row r="61" spans="1:10" ht="18" customHeight="1">
      <c r="A61" s="1223"/>
      <c r="B61" s="1224"/>
      <c r="C61" s="1225"/>
      <c r="D61" s="1283" t="s">
        <v>415</v>
      </c>
      <c r="E61" s="1259" t="s">
        <v>148</v>
      </c>
      <c r="F61" s="1216" t="s">
        <v>35</v>
      </c>
      <c r="G61" s="1218"/>
      <c r="H61" s="206"/>
      <c r="I61" s="206"/>
      <c r="J61" s="151"/>
    </row>
    <row r="62" spans="1:10" ht="18" customHeight="1">
      <c r="A62" s="1226"/>
      <c r="B62" s="1227"/>
      <c r="C62" s="1228"/>
      <c r="D62" s="1284"/>
      <c r="E62" s="1270"/>
      <c r="F62" s="1217"/>
      <c r="G62" s="1219"/>
      <c r="H62" s="206"/>
      <c r="I62" s="206"/>
      <c r="J62" s="151"/>
    </row>
    <row r="63" spans="1:10" ht="18" customHeight="1">
      <c r="A63" s="1220" t="s">
        <v>519</v>
      </c>
      <c r="B63" s="1221"/>
      <c r="C63" s="1222"/>
      <c r="D63" s="1261" t="s">
        <v>520</v>
      </c>
      <c r="E63" s="1232" t="s">
        <v>8</v>
      </c>
      <c r="F63" s="1234" t="s">
        <v>35</v>
      </c>
      <c r="G63" s="1236"/>
      <c r="H63" s="206"/>
      <c r="I63" s="206"/>
      <c r="J63" s="151"/>
    </row>
    <row r="64" spans="1:10" ht="18" customHeight="1">
      <c r="A64" s="1223"/>
      <c r="B64" s="1224"/>
      <c r="C64" s="1225"/>
      <c r="D64" s="1286"/>
      <c r="E64" s="1233"/>
      <c r="F64" s="1235"/>
      <c r="G64" s="1237"/>
      <c r="H64" s="206"/>
      <c r="I64" s="206"/>
      <c r="J64" s="151"/>
    </row>
    <row r="65" spans="1:10" ht="18" customHeight="1">
      <c r="A65" s="1223"/>
      <c r="B65" s="1224"/>
      <c r="C65" s="1225"/>
      <c r="D65" s="1283" t="s">
        <v>480</v>
      </c>
      <c r="E65" s="1238" t="s">
        <v>148</v>
      </c>
      <c r="F65" s="1216" t="s">
        <v>35</v>
      </c>
      <c r="G65" s="1218"/>
      <c r="H65" s="206"/>
      <c r="I65" s="206"/>
      <c r="J65" s="151"/>
    </row>
    <row r="66" spans="1:10" ht="18" customHeight="1">
      <c r="A66" s="1253"/>
      <c r="B66" s="1254"/>
      <c r="C66" s="1255"/>
      <c r="D66" s="1287"/>
      <c r="E66" s="1288"/>
      <c r="F66" s="1277"/>
      <c r="G66" s="1260"/>
      <c r="H66" s="206"/>
      <c r="I66" s="206"/>
      <c r="J66" s="151"/>
    </row>
    <row r="67" spans="1:10" ht="18" customHeight="1">
      <c r="A67" s="148" t="s">
        <v>266</v>
      </c>
      <c r="B67" s="160"/>
      <c r="C67" s="160"/>
      <c r="D67" s="173"/>
      <c r="E67" s="173"/>
      <c r="F67" s="186"/>
      <c r="G67" s="194"/>
      <c r="H67" s="206"/>
      <c r="I67" s="206"/>
      <c r="J67" s="151"/>
    </row>
    <row r="68" spans="1:10" ht="18" customHeight="1">
      <c r="A68" s="1220" t="s">
        <v>522</v>
      </c>
      <c r="B68" s="1221"/>
      <c r="C68" s="1222"/>
      <c r="D68" s="1261" t="s">
        <v>113</v>
      </c>
      <c r="E68" s="1232" t="s">
        <v>353</v>
      </c>
      <c r="F68" s="1234" t="s">
        <v>35</v>
      </c>
      <c r="G68" s="1236"/>
      <c r="H68" s="206"/>
      <c r="I68" s="206"/>
      <c r="J68" s="151"/>
    </row>
    <row r="69" spans="1:10" ht="18" customHeight="1">
      <c r="A69" s="1223"/>
      <c r="B69" s="1224"/>
      <c r="C69" s="1225"/>
      <c r="D69" s="1241"/>
      <c r="E69" s="1233"/>
      <c r="F69" s="1235"/>
      <c r="G69" s="1237"/>
      <c r="H69" s="206"/>
      <c r="I69" s="206"/>
      <c r="J69" s="151"/>
    </row>
    <row r="70" spans="1:10" ht="18" customHeight="1">
      <c r="A70" s="1223"/>
      <c r="B70" s="1224"/>
      <c r="C70" s="1225"/>
      <c r="D70" s="1241"/>
      <c r="E70" s="1238" t="s">
        <v>283</v>
      </c>
      <c r="F70" s="1216" t="s">
        <v>35</v>
      </c>
      <c r="G70" s="1282"/>
      <c r="H70" s="206"/>
      <c r="I70" s="206"/>
      <c r="J70" s="151"/>
    </row>
    <row r="71" spans="1:10" ht="18" customHeight="1">
      <c r="A71" s="1223"/>
      <c r="B71" s="1224"/>
      <c r="C71" s="1225"/>
      <c r="D71" s="1242"/>
      <c r="E71" s="1239"/>
      <c r="F71" s="1217"/>
      <c r="G71" s="1219"/>
      <c r="H71" s="206"/>
      <c r="I71" s="206"/>
      <c r="J71" s="151"/>
    </row>
    <row r="72" spans="1:10" ht="18" customHeight="1">
      <c r="A72" s="1223"/>
      <c r="B72" s="1224"/>
      <c r="C72" s="1225"/>
      <c r="D72" s="1240" t="s">
        <v>524</v>
      </c>
      <c r="E72" s="1232" t="s">
        <v>353</v>
      </c>
      <c r="F72" s="1234" t="s">
        <v>35</v>
      </c>
      <c r="G72" s="1236"/>
      <c r="H72" s="206"/>
      <c r="I72" s="206"/>
      <c r="J72" s="151"/>
    </row>
    <row r="73" spans="1:10" ht="18" customHeight="1">
      <c r="A73" s="1223"/>
      <c r="B73" s="1224"/>
      <c r="C73" s="1225"/>
      <c r="D73" s="1241"/>
      <c r="E73" s="1233"/>
      <c r="F73" s="1235"/>
      <c r="G73" s="1237"/>
      <c r="H73" s="206"/>
      <c r="I73" s="206"/>
      <c r="J73" s="151"/>
    </row>
    <row r="74" spans="1:10" ht="18" customHeight="1">
      <c r="A74" s="1223"/>
      <c r="B74" s="1224"/>
      <c r="C74" s="1225"/>
      <c r="D74" s="1241"/>
      <c r="E74" s="1238" t="s">
        <v>283</v>
      </c>
      <c r="F74" s="1216" t="s">
        <v>35</v>
      </c>
      <c r="G74" s="1282"/>
      <c r="H74" s="206"/>
      <c r="I74" s="206"/>
      <c r="J74" s="151"/>
    </row>
    <row r="75" spans="1:10" ht="18" customHeight="1">
      <c r="A75" s="1226"/>
      <c r="B75" s="1227"/>
      <c r="C75" s="1228"/>
      <c r="D75" s="1242"/>
      <c r="E75" s="1239"/>
      <c r="F75" s="1217"/>
      <c r="G75" s="1219"/>
      <c r="H75" s="206"/>
      <c r="I75" s="206"/>
      <c r="J75" s="151"/>
    </row>
    <row r="76" spans="1:10" ht="18" customHeight="1">
      <c r="A76" s="1220" t="s">
        <v>328</v>
      </c>
      <c r="B76" s="1221"/>
      <c r="C76" s="1222"/>
      <c r="D76" s="1240" t="s">
        <v>366</v>
      </c>
      <c r="E76" s="1232" t="s">
        <v>442</v>
      </c>
      <c r="F76" s="1216" t="s">
        <v>35</v>
      </c>
      <c r="G76" s="1236"/>
      <c r="H76" s="206"/>
      <c r="I76" s="206"/>
      <c r="J76" s="151"/>
    </row>
    <row r="77" spans="1:10" ht="18" customHeight="1">
      <c r="A77" s="1226"/>
      <c r="B77" s="1227"/>
      <c r="C77" s="1228"/>
      <c r="D77" s="1242"/>
      <c r="E77" s="1239"/>
      <c r="F77" s="1217"/>
      <c r="G77" s="1219"/>
      <c r="H77" s="206"/>
      <c r="I77" s="206"/>
      <c r="J77" s="151"/>
    </row>
    <row r="78" spans="1:10" ht="18" customHeight="1">
      <c r="A78" s="1220" t="s">
        <v>523</v>
      </c>
      <c r="B78" s="1221"/>
      <c r="C78" s="1222"/>
      <c r="D78" s="1261" t="s">
        <v>525</v>
      </c>
      <c r="E78" s="1232" t="s">
        <v>192</v>
      </c>
      <c r="F78" s="1234" t="s">
        <v>35</v>
      </c>
      <c r="G78" s="1236"/>
      <c r="H78" s="206"/>
      <c r="I78" s="206"/>
      <c r="J78" s="151"/>
    </row>
    <row r="79" spans="1:10" ht="18" customHeight="1">
      <c r="A79" s="1223"/>
      <c r="B79" s="1224"/>
      <c r="C79" s="1225"/>
      <c r="D79" s="1241"/>
      <c r="E79" s="1233"/>
      <c r="F79" s="1235"/>
      <c r="G79" s="1237"/>
      <c r="H79" s="206"/>
      <c r="I79" s="206"/>
      <c r="J79" s="151"/>
    </row>
    <row r="80" spans="1:10" ht="18" customHeight="1">
      <c r="A80" s="1223"/>
      <c r="B80" s="1224"/>
      <c r="C80" s="1225"/>
      <c r="D80" s="1241"/>
      <c r="E80" s="1238" t="s">
        <v>442</v>
      </c>
      <c r="F80" s="1216" t="s">
        <v>35</v>
      </c>
      <c r="G80" s="1282"/>
      <c r="H80" s="206"/>
      <c r="I80" s="206"/>
      <c r="J80" s="151"/>
    </row>
    <row r="81" spans="1:10" ht="18" customHeight="1">
      <c r="A81" s="1226"/>
      <c r="B81" s="1227"/>
      <c r="C81" s="1228"/>
      <c r="D81" s="1242"/>
      <c r="E81" s="1239"/>
      <c r="F81" s="1217"/>
      <c r="G81" s="1219"/>
      <c r="H81" s="206"/>
      <c r="I81" s="206"/>
      <c r="J81" s="151"/>
    </row>
    <row r="82" spans="1:10" ht="18" customHeight="1">
      <c r="A82" s="1262" t="s">
        <v>237</v>
      </c>
      <c r="B82" s="1289"/>
      <c r="C82" s="1290"/>
      <c r="D82" s="1294" t="s">
        <v>526</v>
      </c>
      <c r="E82" s="1295" t="s">
        <v>283</v>
      </c>
      <c r="F82" s="1272" t="s">
        <v>35</v>
      </c>
      <c r="G82" s="1236"/>
      <c r="H82" s="206"/>
      <c r="I82" s="206"/>
      <c r="J82" s="151"/>
    </row>
    <row r="83" spans="1:10" ht="18" customHeight="1">
      <c r="A83" s="1291"/>
      <c r="B83" s="1292"/>
      <c r="C83" s="1293"/>
      <c r="D83" s="1241"/>
      <c r="E83" s="1238"/>
      <c r="F83" s="1216"/>
      <c r="G83" s="1237"/>
      <c r="H83" s="206"/>
      <c r="I83" s="206"/>
      <c r="J83" s="151"/>
    </row>
    <row r="84" spans="1:10" ht="18" customHeight="1">
      <c r="A84" s="1291"/>
      <c r="B84" s="1292"/>
      <c r="C84" s="1293"/>
      <c r="D84" s="1278" t="s">
        <v>78</v>
      </c>
      <c r="E84" s="1280" t="s">
        <v>283</v>
      </c>
      <c r="F84" s="1281" t="s">
        <v>35</v>
      </c>
      <c r="G84" s="1282"/>
      <c r="H84" s="206"/>
      <c r="I84" s="206"/>
      <c r="J84" s="151"/>
    </row>
    <row r="85" spans="1:10" ht="32.85" customHeight="1">
      <c r="A85" s="1291"/>
      <c r="B85" s="1292"/>
      <c r="C85" s="1293"/>
      <c r="D85" s="1279"/>
      <c r="E85" s="1233"/>
      <c r="F85" s="1235"/>
      <c r="G85" s="1237"/>
      <c r="H85" s="206"/>
      <c r="I85" s="206"/>
      <c r="J85" s="151"/>
    </row>
    <row r="86" spans="1:10" ht="18" customHeight="1">
      <c r="A86" s="1291"/>
      <c r="B86" s="1292"/>
      <c r="C86" s="1293"/>
      <c r="D86" s="1296" t="s">
        <v>282</v>
      </c>
      <c r="E86" s="1280" t="s">
        <v>283</v>
      </c>
      <c r="F86" s="1281" t="s">
        <v>94</v>
      </c>
      <c r="G86" s="1282"/>
      <c r="H86" s="206"/>
      <c r="I86" s="206"/>
      <c r="J86" s="151"/>
    </row>
    <row r="87" spans="1:10" ht="18" customHeight="1">
      <c r="A87" s="1291"/>
      <c r="B87" s="1292"/>
      <c r="C87" s="1293"/>
      <c r="D87" s="1241"/>
      <c r="E87" s="1238"/>
      <c r="F87" s="1216"/>
      <c r="G87" s="1219"/>
      <c r="H87" s="206"/>
      <c r="I87" s="206"/>
      <c r="J87" s="151"/>
    </row>
    <row r="88" spans="1:10" ht="18" customHeight="1">
      <c r="A88" s="1297" t="s">
        <v>528</v>
      </c>
      <c r="B88" s="1298"/>
      <c r="C88" s="1299"/>
      <c r="D88" s="1240" t="s">
        <v>531</v>
      </c>
      <c r="E88" s="1232" t="s">
        <v>442</v>
      </c>
      <c r="F88" s="1234" t="s">
        <v>35</v>
      </c>
      <c r="G88" s="1236"/>
      <c r="H88" s="206"/>
      <c r="I88" s="206"/>
      <c r="J88" s="206"/>
    </row>
    <row r="89" spans="1:10" ht="27.6" customHeight="1">
      <c r="A89" s="1300"/>
      <c r="B89" s="1301"/>
      <c r="C89" s="1302"/>
      <c r="D89" s="1303"/>
      <c r="E89" s="1288"/>
      <c r="F89" s="1277"/>
      <c r="G89" s="1260"/>
      <c r="H89" s="206"/>
      <c r="I89" s="206"/>
      <c r="J89" s="206"/>
    </row>
    <row r="90" spans="1:10" ht="18" customHeight="1">
      <c r="A90" s="148" t="s">
        <v>532</v>
      </c>
      <c r="B90" s="160"/>
      <c r="C90" s="160"/>
      <c r="D90" s="173"/>
      <c r="E90" s="173"/>
      <c r="F90" s="186"/>
      <c r="G90" s="196"/>
      <c r="H90" s="206"/>
      <c r="I90" s="206"/>
      <c r="J90" s="151"/>
    </row>
    <row r="91" spans="1:10" ht="18" customHeight="1">
      <c r="A91" s="1220" t="s">
        <v>533</v>
      </c>
      <c r="B91" s="1221"/>
      <c r="C91" s="1222"/>
      <c r="D91" s="1304" t="s">
        <v>534</v>
      </c>
      <c r="E91" s="1232" t="s">
        <v>421</v>
      </c>
      <c r="F91" s="1234" t="s">
        <v>35</v>
      </c>
      <c r="G91" s="1236"/>
      <c r="H91" s="206"/>
      <c r="I91" s="206"/>
      <c r="J91" s="151"/>
    </row>
    <row r="92" spans="1:10" ht="18" customHeight="1">
      <c r="A92" s="1223"/>
      <c r="B92" s="1224"/>
      <c r="C92" s="1225"/>
      <c r="D92" s="1305"/>
      <c r="E92" s="1233"/>
      <c r="F92" s="1235"/>
      <c r="G92" s="1237"/>
      <c r="H92" s="206"/>
      <c r="I92" s="206"/>
      <c r="J92" s="151"/>
    </row>
    <row r="93" spans="1:10" ht="18" customHeight="1">
      <c r="A93" s="1223"/>
      <c r="B93" s="1224"/>
      <c r="C93" s="1225"/>
      <c r="D93" s="1306" t="s">
        <v>107</v>
      </c>
      <c r="E93" s="1238" t="s">
        <v>421</v>
      </c>
      <c r="F93" s="1216" t="s">
        <v>94</v>
      </c>
      <c r="G93" s="1282"/>
      <c r="H93" s="206"/>
      <c r="I93" s="206"/>
      <c r="J93" s="151"/>
    </row>
    <row r="94" spans="1:10" ht="18" customHeight="1">
      <c r="A94" s="1253"/>
      <c r="B94" s="1254"/>
      <c r="C94" s="1255"/>
      <c r="D94" s="1307"/>
      <c r="E94" s="1288"/>
      <c r="F94" s="1277"/>
      <c r="G94" s="1260"/>
      <c r="H94" s="206"/>
      <c r="I94" s="206"/>
      <c r="J94" s="151"/>
    </row>
    <row r="95" spans="1:10" ht="18" customHeight="1">
      <c r="A95" s="1211" t="s">
        <v>413</v>
      </c>
      <c r="B95" s="1215"/>
      <c r="C95" s="1215"/>
      <c r="D95" s="175"/>
      <c r="E95" s="151"/>
      <c r="F95" s="189"/>
      <c r="G95" s="197"/>
      <c r="H95" s="206"/>
      <c r="I95" s="206"/>
      <c r="J95" s="151"/>
    </row>
    <row r="96" spans="1:10" ht="18" customHeight="1">
      <c r="A96" s="148" t="s">
        <v>250</v>
      </c>
      <c r="B96" s="160"/>
      <c r="C96" s="160"/>
      <c r="D96" s="173"/>
      <c r="E96" s="173"/>
      <c r="F96" s="186"/>
      <c r="G96" s="194"/>
      <c r="H96" s="206"/>
      <c r="I96" s="206"/>
      <c r="J96" s="139"/>
    </row>
    <row r="97" spans="1:10" ht="18" customHeight="1">
      <c r="A97" s="1220" t="s">
        <v>382</v>
      </c>
      <c r="B97" s="1221"/>
      <c r="C97" s="1222"/>
      <c r="D97" s="1240" t="s">
        <v>536</v>
      </c>
      <c r="E97" s="1258" t="s">
        <v>448</v>
      </c>
      <c r="F97" s="1308" t="s">
        <v>94</v>
      </c>
      <c r="G97" s="1310"/>
      <c r="H97" s="206"/>
      <c r="I97" s="206"/>
      <c r="J97" s="139"/>
    </row>
    <row r="98" spans="1:10" ht="18" customHeight="1">
      <c r="A98" s="1223"/>
      <c r="B98" s="1224"/>
      <c r="C98" s="1225"/>
      <c r="D98" s="1285"/>
      <c r="E98" s="1233"/>
      <c r="F98" s="1309"/>
      <c r="G98" s="1311"/>
      <c r="H98" s="206"/>
      <c r="I98" s="206"/>
      <c r="J98" s="139"/>
    </row>
    <row r="99" spans="1:10" ht="18" customHeight="1">
      <c r="A99" s="1223"/>
      <c r="B99" s="1224"/>
      <c r="C99" s="1225"/>
      <c r="D99" s="1241" t="s">
        <v>537</v>
      </c>
      <c r="E99" s="1238" t="s">
        <v>283</v>
      </c>
      <c r="F99" s="1312" t="s">
        <v>94</v>
      </c>
      <c r="G99" s="1314"/>
      <c r="H99" s="206"/>
      <c r="I99" s="206"/>
      <c r="J99" s="151"/>
    </row>
    <row r="100" spans="1:10" ht="18" customHeight="1">
      <c r="A100" s="1223"/>
      <c r="B100" s="1224"/>
      <c r="C100" s="1225"/>
      <c r="D100" s="1242"/>
      <c r="E100" s="1239"/>
      <c r="F100" s="1313"/>
      <c r="G100" s="1315"/>
      <c r="H100" s="206"/>
      <c r="I100" s="206"/>
      <c r="J100" s="151"/>
    </row>
    <row r="101" spans="1:10" ht="18" customHeight="1">
      <c r="A101" s="1220" t="s">
        <v>539</v>
      </c>
      <c r="B101" s="1221"/>
      <c r="C101" s="1222"/>
      <c r="D101" s="1240" t="s">
        <v>359</v>
      </c>
      <c r="E101" s="1232" t="s">
        <v>511</v>
      </c>
      <c r="F101" s="1234" t="s">
        <v>35</v>
      </c>
      <c r="G101" s="1310"/>
      <c r="H101" s="206"/>
      <c r="I101" s="206"/>
      <c r="J101" s="151"/>
    </row>
    <row r="102" spans="1:10" ht="18" customHeight="1">
      <c r="A102" s="1223"/>
      <c r="B102" s="1224"/>
      <c r="C102" s="1225"/>
      <c r="D102" s="1285"/>
      <c r="E102" s="1233"/>
      <c r="F102" s="1235"/>
      <c r="G102" s="1311"/>
      <c r="H102" s="206"/>
      <c r="I102" s="206"/>
      <c r="J102" s="151"/>
    </row>
    <row r="103" spans="1:10" ht="18" customHeight="1">
      <c r="A103" s="1223"/>
      <c r="B103" s="1224"/>
      <c r="C103" s="1225"/>
      <c r="D103" s="1241" t="s">
        <v>540</v>
      </c>
      <c r="E103" s="1238" t="s">
        <v>302</v>
      </c>
      <c r="F103" s="1216" t="s">
        <v>94</v>
      </c>
      <c r="G103" s="1314"/>
      <c r="H103" s="206"/>
      <c r="I103" s="206"/>
      <c r="J103" s="151"/>
    </row>
    <row r="104" spans="1:10" ht="18" customHeight="1">
      <c r="A104" s="1226"/>
      <c r="B104" s="1227"/>
      <c r="C104" s="1228"/>
      <c r="D104" s="1242"/>
      <c r="E104" s="1239"/>
      <c r="F104" s="1217"/>
      <c r="G104" s="1315"/>
      <c r="H104" s="206"/>
      <c r="I104" s="206"/>
      <c r="J104" s="151"/>
    </row>
    <row r="105" spans="1:10" ht="18" customHeight="1">
      <c r="A105" s="1220" t="s">
        <v>356</v>
      </c>
      <c r="B105" s="1221"/>
      <c r="C105" s="1222"/>
      <c r="D105" s="1261" t="s">
        <v>679</v>
      </c>
      <c r="E105" s="1232" t="s">
        <v>192</v>
      </c>
      <c r="F105" s="1234" t="s">
        <v>35</v>
      </c>
      <c r="G105" s="1310"/>
      <c r="H105" s="206"/>
      <c r="I105" s="206"/>
      <c r="J105" s="151"/>
    </row>
    <row r="106" spans="1:10" ht="18" customHeight="1">
      <c r="A106" s="1223"/>
      <c r="B106" s="1224"/>
      <c r="C106" s="1225"/>
      <c r="D106" s="1283"/>
      <c r="E106" s="1233"/>
      <c r="F106" s="1235"/>
      <c r="G106" s="1311"/>
      <c r="H106" s="206"/>
      <c r="I106" s="206"/>
      <c r="J106" s="151"/>
    </row>
    <row r="107" spans="1:10" ht="18" customHeight="1">
      <c r="A107" s="1223"/>
      <c r="B107" s="1224"/>
      <c r="C107" s="1225"/>
      <c r="D107" s="1283"/>
      <c r="E107" s="1238" t="s">
        <v>442</v>
      </c>
      <c r="F107" s="1216" t="s">
        <v>35</v>
      </c>
      <c r="G107" s="1314"/>
      <c r="H107" s="206"/>
      <c r="I107" s="206"/>
      <c r="J107" s="151"/>
    </row>
    <row r="108" spans="1:10" ht="18" customHeight="1">
      <c r="A108" s="1253"/>
      <c r="B108" s="1254"/>
      <c r="C108" s="1255"/>
      <c r="D108" s="1275"/>
      <c r="E108" s="1288"/>
      <c r="F108" s="1277"/>
      <c r="G108" s="1316"/>
      <c r="H108" s="206"/>
      <c r="I108" s="206"/>
      <c r="J108" s="151"/>
    </row>
    <row r="109" spans="1:10" ht="18" customHeight="1">
      <c r="A109" s="148" t="s">
        <v>55</v>
      </c>
      <c r="B109" s="160"/>
      <c r="C109" s="160"/>
      <c r="D109" s="173"/>
      <c r="E109" s="173"/>
      <c r="F109" s="186"/>
      <c r="G109" s="194"/>
      <c r="H109" s="206"/>
      <c r="I109" s="206"/>
      <c r="J109" s="151"/>
    </row>
    <row r="110" spans="1:10" ht="16.5" customHeight="1">
      <c r="A110" s="1220" t="s">
        <v>233</v>
      </c>
      <c r="B110" s="1221"/>
      <c r="C110" s="1222"/>
      <c r="D110" s="1240" t="s">
        <v>104</v>
      </c>
      <c r="E110" s="1258" t="s">
        <v>448</v>
      </c>
      <c r="F110" s="1308" t="s">
        <v>35</v>
      </c>
      <c r="G110" s="1310"/>
      <c r="H110" s="208"/>
      <c r="I110" s="206"/>
      <c r="J110" s="151"/>
    </row>
    <row r="111" spans="1:10" ht="16.5" customHeight="1">
      <c r="A111" s="1223"/>
      <c r="B111" s="1224"/>
      <c r="C111" s="1225"/>
      <c r="D111" s="1285"/>
      <c r="E111" s="1233"/>
      <c r="F111" s="1309"/>
      <c r="G111" s="1311"/>
      <c r="H111" s="208"/>
      <c r="I111" s="206"/>
      <c r="J111" s="151"/>
    </row>
    <row r="112" spans="1:10" ht="16.5" customHeight="1">
      <c r="A112" s="1223"/>
      <c r="B112" s="1224"/>
      <c r="C112" s="1225"/>
      <c r="D112" s="1241" t="s">
        <v>541</v>
      </c>
      <c r="E112" s="1238" t="s">
        <v>283</v>
      </c>
      <c r="F112" s="1312" t="s">
        <v>94</v>
      </c>
      <c r="G112" s="1314"/>
      <c r="H112" s="208"/>
      <c r="I112" s="206"/>
      <c r="J112" s="139"/>
    </row>
    <row r="113" spans="1:10" ht="16.5" customHeight="1">
      <c r="A113" s="1223"/>
      <c r="B113" s="1224"/>
      <c r="C113" s="1225"/>
      <c r="D113" s="1242"/>
      <c r="E113" s="1239"/>
      <c r="F113" s="1313"/>
      <c r="G113" s="1315"/>
      <c r="H113" s="205"/>
      <c r="I113" s="206"/>
      <c r="J113" s="139"/>
    </row>
    <row r="114" spans="1:10" ht="16.5" customHeight="1">
      <c r="A114" s="1220" t="s">
        <v>256</v>
      </c>
      <c r="B114" s="1221"/>
      <c r="C114" s="1222"/>
      <c r="D114" s="1240" t="s">
        <v>680</v>
      </c>
      <c r="E114" s="1232" t="s">
        <v>192</v>
      </c>
      <c r="F114" s="1234" t="s">
        <v>35</v>
      </c>
      <c r="G114" s="1310"/>
      <c r="H114" s="205"/>
      <c r="I114" s="206"/>
      <c r="J114" s="139"/>
    </row>
    <row r="115" spans="1:10" ht="16.5" customHeight="1">
      <c r="A115" s="1223"/>
      <c r="B115" s="1224"/>
      <c r="C115" s="1225"/>
      <c r="D115" s="1241"/>
      <c r="E115" s="1233"/>
      <c r="F115" s="1235"/>
      <c r="G115" s="1311"/>
      <c r="H115" s="205"/>
      <c r="I115" s="206"/>
      <c r="J115" s="139"/>
    </row>
    <row r="116" spans="1:10" ht="16.5" customHeight="1">
      <c r="A116" s="1223"/>
      <c r="B116" s="1224"/>
      <c r="C116" s="1225"/>
      <c r="D116" s="1241"/>
      <c r="E116" s="1238" t="s">
        <v>283</v>
      </c>
      <c r="F116" s="1216" t="s">
        <v>35</v>
      </c>
      <c r="G116" s="1314"/>
      <c r="H116" s="206"/>
      <c r="I116" s="206"/>
      <c r="J116" s="139"/>
    </row>
    <row r="117" spans="1:10" ht="16.5" customHeight="1">
      <c r="A117" s="1253"/>
      <c r="B117" s="1254"/>
      <c r="C117" s="1255"/>
      <c r="D117" s="1303"/>
      <c r="E117" s="1288"/>
      <c r="F117" s="1277"/>
      <c r="G117" s="1316"/>
      <c r="H117" s="206"/>
      <c r="I117" s="206"/>
      <c r="J117" s="151"/>
    </row>
    <row r="118" spans="1:10" ht="18" customHeight="1">
      <c r="A118" s="148" t="s">
        <v>544</v>
      </c>
      <c r="B118" s="160"/>
      <c r="C118" s="160"/>
      <c r="D118" s="173"/>
      <c r="E118" s="173"/>
      <c r="F118" s="186"/>
      <c r="G118" s="194"/>
      <c r="H118" s="206"/>
      <c r="I118" s="206"/>
      <c r="J118" s="151"/>
    </row>
    <row r="119" spans="1:10" ht="18" customHeight="1">
      <c r="A119" s="1220" t="s">
        <v>545</v>
      </c>
      <c r="B119" s="1221"/>
      <c r="C119" s="1222"/>
      <c r="D119" s="1240" t="s">
        <v>546</v>
      </c>
      <c r="E119" s="1232" t="s">
        <v>547</v>
      </c>
      <c r="F119" s="1308" t="s">
        <v>665</v>
      </c>
      <c r="G119" s="1310"/>
      <c r="H119" s="208"/>
      <c r="I119" s="206"/>
      <c r="J119" s="151"/>
    </row>
    <row r="120" spans="1:10" ht="18" customHeight="1">
      <c r="A120" s="1253"/>
      <c r="B120" s="1254"/>
      <c r="C120" s="1255"/>
      <c r="D120" s="1303"/>
      <c r="E120" s="1288"/>
      <c r="F120" s="1313"/>
      <c r="G120" s="1316"/>
      <c r="H120" s="208"/>
      <c r="I120" s="206"/>
      <c r="J120" s="151"/>
    </row>
    <row r="121" spans="1:10" ht="18" customHeight="1">
      <c r="A121" s="148" t="s">
        <v>447</v>
      </c>
      <c r="B121" s="160"/>
      <c r="C121" s="160"/>
      <c r="D121" s="173"/>
      <c r="E121" s="173"/>
      <c r="F121" s="186"/>
      <c r="G121" s="194"/>
      <c r="H121" s="206"/>
      <c r="I121" s="206"/>
      <c r="J121" s="151"/>
    </row>
    <row r="122" spans="1:10" ht="18" customHeight="1">
      <c r="A122" s="1220" t="s">
        <v>548</v>
      </c>
      <c r="B122" s="1221"/>
      <c r="C122" s="1222"/>
      <c r="D122" s="1240" t="s">
        <v>220</v>
      </c>
      <c r="E122" s="1232" t="s">
        <v>442</v>
      </c>
      <c r="F122" s="1234" t="s">
        <v>35</v>
      </c>
      <c r="G122" s="1310"/>
      <c r="H122" s="206"/>
      <c r="I122" s="206"/>
      <c r="J122" s="151"/>
    </row>
    <row r="123" spans="1:10" ht="18" customHeight="1">
      <c r="A123" s="1226"/>
      <c r="B123" s="1227"/>
      <c r="C123" s="1228"/>
      <c r="D123" s="1242"/>
      <c r="E123" s="1239"/>
      <c r="F123" s="1216"/>
      <c r="G123" s="1315"/>
      <c r="H123" s="206"/>
      <c r="I123" s="206"/>
      <c r="J123" s="151"/>
    </row>
    <row r="124" spans="1:10" ht="18" customHeight="1">
      <c r="A124" s="1220" t="s">
        <v>549</v>
      </c>
      <c r="B124" s="1221"/>
      <c r="C124" s="1222"/>
      <c r="D124" s="1261" t="s">
        <v>550</v>
      </c>
      <c r="E124" s="1232" t="s">
        <v>442</v>
      </c>
      <c r="F124" s="1234" t="s">
        <v>35</v>
      </c>
      <c r="G124" s="1310"/>
      <c r="H124" s="206"/>
      <c r="I124" s="206"/>
      <c r="J124" s="151"/>
    </row>
    <row r="125" spans="1:10" ht="18" customHeight="1">
      <c r="A125" s="1253"/>
      <c r="B125" s="1254"/>
      <c r="C125" s="1255"/>
      <c r="D125" s="1275"/>
      <c r="E125" s="1288"/>
      <c r="F125" s="1277"/>
      <c r="G125" s="1316"/>
      <c r="H125" s="206"/>
      <c r="I125" s="206"/>
      <c r="J125" s="151"/>
    </row>
    <row r="126" spans="1:10" ht="18" customHeight="1">
      <c r="A126" s="148" t="s">
        <v>288</v>
      </c>
      <c r="B126" s="160"/>
      <c r="C126" s="160"/>
      <c r="D126" s="173"/>
      <c r="E126" s="173"/>
      <c r="F126" s="186"/>
      <c r="G126" s="194"/>
      <c r="H126" s="206"/>
      <c r="I126" s="206"/>
      <c r="J126" s="151"/>
    </row>
    <row r="127" spans="1:10" ht="18" customHeight="1">
      <c r="A127" s="1317" t="s">
        <v>552</v>
      </c>
      <c r="B127" s="1318"/>
      <c r="C127" s="1319"/>
      <c r="D127" s="1261" t="s">
        <v>234</v>
      </c>
      <c r="E127" s="1232" t="s">
        <v>283</v>
      </c>
      <c r="F127" s="1234" t="s">
        <v>35</v>
      </c>
      <c r="G127" s="1310"/>
      <c r="H127" s="206"/>
      <c r="I127" s="206"/>
      <c r="J127" s="151"/>
    </row>
    <row r="128" spans="1:10" ht="18" customHeight="1">
      <c r="A128" s="1320"/>
      <c r="B128" s="1321"/>
      <c r="C128" s="1322"/>
      <c r="D128" s="1284"/>
      <c r="E128" s="1239"/>
      <c r="F128" s="1217"/>
      <c r="G128" s="1315"/>
      <c r="H128" s="206"/>
      <c r="I128" s="206"/>
      <c r="J128" s="151"/>
    </row>
    <row r="129" spans="1:10" ht="18" customHeight="1">
      <c r="A129" s="1220" t="s">
        <v>3</v>
      </c>
      <c r="B129" s="1221"/>
      <c r="C129" s="1222"/>
      <c r="D129" s="1240" t="s">
        <v>444</v>
      </c>
      <c r="E129" s="1232" t="s">
        <v>283</v>
      </c>
      <c r="F129" s="1234" t="s">
        <v>35</v>
      </c>
      <c r="G129" s="1236"/>
      <c r="H129" s="206"/>
      <c r="I129" s="206"/>
      <c r="J129" s="151"/>
    </row>
    <row r="130" spans="1:10" ht="18" customHeight="1">
      <c r="A130" s="1226"/>
      <c r="B130" s="1227"/>
      <c r="C130" s="1228"/>
      <c r="D130" s="1242"/>
      <c r="E130" s="1239"/>
      <c r="F130" s="1217"/>
      <c r="G130" s="1219"/>
      <c r="H130" s="206"/>
      <c r="I130" s="206"/>
      <c r="J130" s="151"/>
    </row>
    <row r="131" spans="1:10" ht="18" customHeight="1">
      <c r="A131" s="1220" t="s">
        <v>553</v>
      </c>
      <c r="B131" s="1221"/>
      <c r="C131" s="1222"/>
      <c r="D131" s="1240" t="s">
        <v>554</v>
      </c>
      <c r="E131" s="1232" t="s">
        <v>283</v>
      </c>
      <c r="F131" s="1234" t="s">
        <v>35</v>
      </c>
      <c r="G131" s="1236"/>
      <c r="H131" s="206"/>
      <c r="I131" s="206"/>
      <c r="J131" s="151"/>
    </row>
    <row r="132" spans="1:10" ht="18" customHeight="1">
      <c r="A132" s="1226"/>
      <c r="B132" s="1227"/>
      <c r="C132" s="1228"/>
      <c r="D132" s="1242"/>
      <c r="E132" s="1239"/>
      <c r="F132" s="1217"/>
      <c r="G132" s="1219"/>
      <c r="H132" s="206"/>
      <c r="I132" s="206"/>
      <c r="J132" s="151"/>
    </row>
    <row r="133" spans="1:10" ht="18" customHeight="1">
      <c r="A133" s="1220" t="s">
        <v>99</v>
      </c>
      <c r="B133" s="1221"/>
      <c r="C133" s="1222"/>
      <c r="D133" s="1240" t="s">
        <v>555</v>
      </c>
      <c r="E133" s="1232" t="s">
        <v>283</v>
      </c>
      <c r="F133" s="1308" t="s">
        <v>35</v>
      </c>
      <c r="G133" s="1236"/>
      <c r="H133" s="206"/>
      <c r="I133" s="206"/>
      <c r="J133" s="151"/>
    </row>
    <row r="134" spans="1:10" ht="18" customHeight="1">
      <c r="A134" s="1226"/>
      <c r="B134" s="1227"/>
      <c r="C134" s="1228"/>
      <c r="D134" s="1242"/>
      <c r="E134" s="1239"/>
      <c r="F134" s="1313"/>
      <c r="G134" s="1219"/>
      <c r="H134" s="206"/>
      <c r="I134" s="206"/>
      <c r="J134" s="151"/>
    </row>
    <row r="135" spans="1:10" ht="18" customHeight="1">
      <c r="A135" s="1220" t="s">
        <v>556</v>
      </c>
      <c r="B135" s="1221"/>
      <c r="C135" s="1222"/>
      <c r="D135" s="1240" t="s">
        <v>557</v>
      </c>
      <c r="E135" s="1232" t="s">
        <v>283</v>
      </c>
      <c r="F135" s="1216" t="s">
        <v>35</v>
      </c>
      <c r="G135" s="1236"/>
      <c r="H135" s="206"/>
      <c r="I135" s="206"/>
      <c r="J135" s="151"/>
    </row>
    <row r="136" spans="1:10" ht="18" customHeight="1">
      <c r="A136" s="1253"/>
      <c r="B136" s="1254"/>
      <c r="C136" s="1255"/>
      <c r="D136" s="1303"/>
      <c r="E136" s="1239"/>
      <c r="F136" s="1277"/>
      <c r="G136" s="1260"/>
      <c r="H136" s="206"/>
      <c r="I136" s="206"/>
      <c r="J136" s="151"/>
    </row>
    <row r="137" spans="1:10" ht="18" customHeight="1">
      <c r="A137" s="148" t="s">
        <v>559</v>
      </c>
      <c r="B137" s="160"/>
      <c r="C137" s="160"/>
      <c r="D137" s="173"/>
      <c r="E137" s="173"/>
      <c r="F137" s="186"/>
      <c r="G137" s="194"/>
      <c r="H137" s="206"/>
      <c r="I137" s="206"/>
      <c r="J137" s="151"/>
    </row>
    <row r="138" spans="1:10" ht="18" customHeight="1">
      <c r="A138" s="1220" t="s">
        <v>560</v>
      </c>
      <c r="B138" s="1221"/>
      <c r="C138" s="1222"/>
      <c r="D138" s="1240" t="s">
        <v>143</v>
      </c>
      <c r="E138" s="1232" t="s">
        <v>283</v>
      </c>
      <c r="F138" s="1234" t="s">
        <v>35</v>
      </c>
      <c r="G138" s="1236"/>
      <c r="H138" s="206"/>
      <c r="I138" s="206"/>
      <c r="J138" s="151"/>
    </row>
    <row r="139" spans="1:10" ht="18" customHeight="1">
      <c r="A139" s="1226"/>
      <c r="B139" s="1227"/>
      <c r="C139" s="1228"/>
      <c r="D139" s="1242"/>
      <c r="E139" s="1239"/>
      <c r="F139" s="1217"/>
      <c r="G139" s="1219"/>
      <c r="H139" s="206"/>
      <c r="I139" s="206"/>
      <c r="J139" s="151"/>
    </row>
    <row r="140" spans="1:10" ht="18" customHeight="1">
      <c r="A140" s="1220" t="s">
        <v>561</v>
      </c>
      <c r="B140" s="1221"/>
      <c r="C140" s="1222"/>
      <c r="D140" s="1240" t="s">
        <v>562</v>
      </c>
      <c r="E140" s="1232" t="s">
        <v>283</v>
      </c>
      <c r="F140" s="1234" t="s">
        <v>35</v>
      </c>
      <c r="G140" s="1236"/>
      <c r="H140" s="206"/>
      <c r="I140" s="206"/>
      <c r="J140" s="151"/>
    </row>
    <row r="141" spans="1:10" ht="18" customHeight="1">
      <c r="A141" s="1226"/>
      <c r="B141" s="1227"/>
      <c r="C141" s="1228"/>
      <c r="D141" s="1242"/>
      <c r="E141" s="1239"/>
      <c r="F141" s="1217"/>
      <c r="G141" s="1219"/>
      <c r="H141" s="206"/>
      <c r="I141" s="206"/>
      <c r="J141" s="151"/>
    </row>
    <row r="142" spans="1:10" ht="18" customHeight="1">
      <c r="A142" s="1220" t="s">
        <v>563</v>
      </c>
      <c r="B142" s="1221"/>
      <c r="C142" s="1222"/>
      <c r="D142" s="1240" t="s">
        <v>169</v>
      </c>
      <c r="E142" s="1232" t="s">
        <v>283</v>
      </c>
      <c r="F142" s="1234" t="s">
        <v>35</v>
      </c>
      <c r="G142" s="1236"/>
      <c r="H142" s="206"/>
      <c r="I142" s="206"/>
      <c r="J142" s="151"/>
    </row>
    <row r="143" spans="1:10" ht="18" customHeight="1">
      <c r="A143" s="1226"/>
      <c r="B143" s="1227"/>
      <c r="C143" s="1228"/>
      <c r="D143" s="1242"/>
      <c r="E143" s="1239"/>
      <c r="F143" s="1216"/>
      <c r="G143" s="1219"/>
      <c r="H143" s="206"/>
      <c r="I143" s="206"/>
      <c r="J143" s="151"/>
    </row>
    <row r="144" spans="1:10" ht="18" customHeight="1">
      <c r="A144" s="1262" t="s">
        <v>564</v>
      </c>
      <c r="B144" s="1263"/>
      <c r="C144" s="1264"/>
      <c r="D144" s="1304" t="s">
        <v>566</v>
      </c>
      <c r="E144" s="1232" t="s">
        <v>283</v>
      </c>
      <c r="F144" s="1234" t="s">
        <v>35</v>
      </c>
      <c r="G144" s="1236"/>
      <c r="H144" s="206"/>
      <c r="I144" s="206"/>
      <c r="J144" s="151"/>
    </row>
    <row r="145" spans="1:10" ht="18" customHeight="1">
      <c r="A145" s="1265"/>
      <c r="B145" s="1266"/>
      <c r="C145" s="1267"/>
      <c r="D145" s="1307"/>
      <c r="E145" s="1239"/>
      <c r="F145" s="1277"/>
      <c r="G145" s="1260"/>
      <c r="H145" s="206"/>
      <c r="I145" s="206"/>
      <c r="J145" s="151"/>
    </row>
    <row r="146" spans="1:10" ht="18" customHeight="1">
      <c r="A146" s="148" t="s">
        <v>567</v>
      </c>
      <c r="B146" s="160"/>
      <c r="C146" s="160"/>
      <c r="D146" s="173"/>
      <c r="E146" s="173"/>
      <c r="F146" s="186"/>
      <c r="G146" s="194"/>
      <c r="H146" s="206"/>
      <c r="I146" s="206"/>
      <c r="J146" s="151"/>
    </row>
    <row r="147" spans="1:10" ht="18" customHeight="1">
      <c r="A147" s="1220" t="s">
        <v>568</v>
      </c>
      <c r="B147" s="1221"/>
      <c r="C147" s="1222"/>
      <c r="D147" s="1240" t="s">
        <v>569</v>
      </c>
      <c r="E147" s="1232" t="s">
        <v>283</v>
      </c>
      <c r="F147" s="1234" t="s">
        <v>35</v>
      </c>
      <c r="G147" s="1236"/>
      <c r="H147" s="206"/>
      <c r="I147" s="206"/>
      <c r="J147" s="151"/>
    </row>
    <row r="148" spans="1:10" ht="18" customHeight="1">
      <c r="A148" s="1226"/>
      <c r="B148" s="1227"/>
      <c r="C148" s="1228"/>
      <c r="D148" s="1242"/>
      <c r="E148" s="1239"/>
      <c r="F148" s="1217"/>
      <c r="G148" s="1219"/>
      <c r="H148" s="206"/>
      <c r="I148" s="206"/>
      <c r="J148" s="151"/>
    </row>
    <row r="149" spans="1:10" ht="18" customHeight="1">
      <c r="A149" s="1220" t="s">
        <v>570</v>
      </c>
      <c r="B149" s="1221"/>
      <c r="C149" s="1222"/>
      <c r="D149" s="1240" t="s">
        <v>571</v>
      </c>
      <c r="E149" s="1232" t="s">
        <v>283</v>
      </c>
      <c r="F149" s="1234" t="s">
        <v>35</v>
      </c>
      <c r="G149" s="1236"/>
      <c r="H149" s="206"/>
      <c r="I149" s="206"/>
      <c r="J149" s="151"/>
    </row>
    <row r="150" spans="1:10" ht="18" customHeight="1">
      <c r="A150" s="1226"/>
      <c r="B150" s="1227"/>
      <c r="C150" s="1228"/>
      <c r="D150" s="1242"/>
      <c r="E150" s="1239"/>
      <c r="F150" s="1217"/>
      <c r="G150" s="1219"/>
      <c r="H150" s="206"/>
      <c r="I150" s="206"/>
      <c r="J150" s="151"/>
    </row>
    <row r="151" spans="1:10" ht="18" customHeight="1">
      <c r="A151" s="1220" t="s">
        <v>521</v>
      </c>
      <c r="B151" s="1221"/>
      <c r="C151" s="1222"/>
      <c r="D151" s="1240" t="s">
        <v>573</v>
      </c>
      <c r="E151" s="1232" t="s">
        <v>283</v>
      </c>
      <c r="F151" s="1234" t="s">
        <v>35</v>
      </c>
      <c r="G151" s="1236"/>
      <c r="H151" s="206"/>
      <c r="I151" s="206"/>
      <c r="J151" s="151"/>
    </row>
    <row r="152" spans="1:10" ht="18" customHeight="1">
      <c r="A152" s="1253"/>
      <c r="B152" s="1254"/>
      <c r="C152" s="1255"/>
      <c r="D152" s="1303"/>
      <c r="E152" s="1239"/>
      <c r="F152" s="1277"/>
      <c r="G152" s="1260"/>
      <c r="H152" s="206"/>
      <c r="I152" s="206"/>
      <c r="J152" s="151"/>
    </row>
    <row r="153" spans="1:10" ht="18" customHeight="1">
      <c r="A153" s="148" t="s">
        <v>574</v>
      </c>
      <c r="B153" s="160"/>
      <c r="C153" s="160"/>
      <c r="D153" s="173"/>
      <c r="E153" s="173"/>
      <c r="F153" s="186"/>
      <c r="G153" s="194"/>
      <c r="H153" s="206"/>
      <c r="I153" s="206"/>
      <c r="J153" s="151"/>
    </row>
    <row r="154" spans="1:10" ht="18" customHeight="1">
      <c r="A154" s="1220" t="s">
        <v>408</v>
      </c>
      <c r="B154" s="1221"/>
      <c r="C154" s="1222"/>
      <c r="D154" s="1240" t="s">
        <v>95</v>
      </c>
      <c r="E154" s="1232" t="s">
        <v>192</v>
      </c>
      <c r="F154" s="1234" t="s">
        <v>35</v>
      </c>
      <c r="G154" s="1236"/>
      <c r="H154" s="206"/>
      <c r="I154" s="206"/>
      <c r="J154" s="151"/>
    </row>
    <row r="155" spans="1:10" ht="18" customHeight="1">
      <c r="A155" s="1223"/>
      <c r="B155" s="1224"/>
      <c r="C155" s="1225"/>
      <c r="D155" s="1241"/>
      <c r="E155" s="1238"/>
      <c r="F155" s="1216"/>
      <c r="G155" s="1237"/>
      <c r="H155" s="206"/>
      <c r="I155" s="206"/>
      <c r="J155" s="151"/>
    </row>
    <row r="156" spans="1:10" ht="18" customHeight="1">
      <c r="A156" s="1223"/>
      <c r="B156" s="1224"/>
      <c r="C156" s="1225"/>
      <c r="D156" s="1296" t="s">
        <v>38</v>
      </c>
      <c r="E156" s="1280" t="s">
        <v>283</v>
      </c>
      <c r="F156" s="1281" t="s">
        <v>35</v>
      </c>
      <c r="G156" s="1282"/>
      <c r="H156" s="206"/>
      <c r="I156" s="206"/>
      <c r="J156" s="151"/>
    </row>
    <row r="157" spans="1:10" ht="18" customHeight="1">
      <c r="A157" s="1253"/>
      <c r="B157" s="1254"/>
      <c r="C157" s="1255"/>
      <c r="D157" s="1303"/>
      <c r="E157" s="1288"/>
      <c r="F157" s="1277"/>
      <c r="G157" s="1260"/>
      <c r="H157" s="206"/>
      <c r="I157" s="206"/>
      <c r="J157" s="151"/>
    </row>
    <row r="158" spans="1:10" ht="18" customHeight="1">
      <c r="A158" s="148" t="s">
        <v>183</v>
      </c>
      <c r="B158" s="160"/>
      <c r="C158" s="160"/>
      <c r="D158" s="173"/>
      <c r="E158" s="173"/>
      <c r="F158" s="186"/>
      <c r="G158" s="194"/>
      <c r="H158" s="206"/>
      <c r="I158" s="206"/>
      <c r="J158" s="151"/>
    </row>
    <row r="159" spans="1:10" ht="18" customHeight="1">
      <c r="A159" s="1220" t="s">
        <v>575</v>
      </c>
      <c r="B159" s="1221"/>
      <c r="C159" s="1222"/>
      <c r="D159" s="1240" t="s">
        <v>576</v>
      </c>
      <c r="E159" s="1232" t="s">
        <v>192</v>
      </c>
      <c r="F159" s="1234" t="s">
        <v>35</v>
      </c>
      <c r="G159" s="1236"/>
      <c r="H159" s="206"/>
      <c r="I159" s="206"/>
      <c r="J159" s="151"/>
    </row>
    <row r="160" spans="1:10" ht="18" customHeight="1">
      <c r="A160" s="1223"/>
      <c r="B160" s="1224"/>
      <c r="C160" s="1225"/>
      <c r="D160" s="1241"/>
      <c r="E160" s="1233"/>
      <c r="F160" s="1235"/>
      <c r="G160" s="1237"/>
      <c r="H160" s="206"/>
      <c r="I160" s="206"/>
      <c r="J160" s="151"/>
    </row>
    <row r="161" spans="1:10" ht="18" customHeight="1">
      <c r="A161" s="1223"/>
      <c r="B161" s="1224"/>
      <c r="C161" s="1225"/>
      <c r="D161" s="1241"/>
      <c r="E161" s="1238" t="s">
        <v>577</v>
      </c>
      <c r="F161" s="1216" t="s">
        <v>35</v>
      </c>
      <c r="G161" s="1282"/>
      <c r="H161" s="206"/>
      <c r="I161" s="206"/>
      <c r="J161" s="151"/>
    </row>
    <row r="162" spans="1:10" ht="18" customHeight="1">
      <c r="A162" s="1226"/>
      <c r="B162" s="1227"/>
      <c r="C162" s="1228"/>
      <c r="D162" s="1242"/>
      <c r="E162" s="1239"/>
      <c r="F162" s="1217"/>
      <c r="G162" s="1219"/>
      <c r="H162" s="206"/>
      <c r="I162" s="206"/>
      <c r="J162" s="151"/>
    </row>
    <row r="163" spans="1:10" ht="18" customHeight="1">
      <c r="A163" s="1220" t="s">
        <v>229</v>
      </c>
      <c r="B163" s="1221"/>
      <c r="C163" s="1222"/>
      <c r="D163" s="1323" t="s">
        <v>551</v>
      </c>
      <c r="E163" s="1232" t="s">
        <v>192</v>
      </c>
      <c r="F163" s="1234" t="s">
        <v>35</v>
      </c>
      <c r="G163" s="1236"/>
      <c r="H163" s="206"/>
      <c r="I163" s="206"/>
      <c r="J163" s="151"/>
    </row>
    <row r="164" spans="1:10" ht="18" customHeight="1">
      <c r="A164" s="1223"/>
      <c r="B164" s="1224"/>
      <c r="C164" s="1225"/>
      <c r="D164" s="1324"/>
      <c r="E164" s="1233"/>
      <c r="F164" s="1235"/>
      <c r="G164" s="1237"/>
      <c r="H164" s="206"/>
      <c r="I164" s="206"/>
      <c r="J164" s="151"/>
    </row>
    <row r="165" spans="1:10" ht="18" customHeight="1">
      <c r="A165" s="1223"/>
      <c r="B165" s="1224"/>
      <c r="C165" s="1225"/>
      <c r="D165" s="1324"/>
      <c r="E165" s="1238" t="s">
        <v>283</v>
      </c>
      <c r="F165" s="1216" t="s">
        <v>35</v>
      </c>
      <c r="G165" s="1282"/>
      <c r="H165" s="206"/>
      <c r="I165" s="210"/>
      <c r="J165" s="151"/>
    </row>
    <row r="166" spans="1:10" ht="18" customHeight="1">
      <c r="A166" s="1253"/>
      <c r="B166" s="1254"/>
      <c r="C166" s="1255"/>
      <c r="D166" s="1325"/>
      <c r="E166" s="1288"/>
      <c r="F166" s="1277"/>
      <c r="G166" s="1260"/>
      <c r="H166" s="206"/>
      <c r="I166" s="210"/>
      <c r="J166" s="151"/>
    </row>
    <row r="167" spans="1:10" ht="18" customHeight="1">
      <c r="A167" s="1211" t="s">
        <v>428</v>
      </c>
      <c r="B167" s="1215"/>
      <c r="C167" s="1215"/>
      <c r="D167" s="176"/>
      <c r="E167" s="176"/>
      <c r="F167" s="159"/>
      <c r="G167" s="198"/>
      <c r="H167" s="206"/>
      <c r="I167" s="210"/>
      <c r="J167" s="151"/>
    </row>
    <row r="168" spans="1:10" ht="18" customHeight="1">
      <c r="A168" s="148" t="s">
        <v>578</v>
      </c>
      <c r="B168" s="160"/>
      <c r="C168" s="160"/>
      <c r="D168" s="173"/>
      <c r="E168" s="173"/>
      <c r="F168" s="186"/>
      <c r="G168" s="194"/>
      <c r="H168" s="206"/>
      <c r="I168" s="206"/>
      <c r="J168" s="151"/>
    </row>
    <row r="169" spans="1:10" ht="18" customHeight="1">
      <c r="A169" s="1220" t="s">
        <v>579</v>
      </c>
      <c r="B169" s="1221"/>
      <c r="C169" s="1222"/>
      <c r="D169" s="1240" t="s">
        <v>580</v>
      </c>
      <c r="E169" s="1232" t="s">
        <v>192</v>
      </c>
      <c r="F169" s="1234" t="s">
        <v>35</v>
      </c>
      <c r="G169" s="1236"/>
      <c r="H169" s="206"/>
      <c r="I169" s="206"/>
      <c r="J169" s="151"/>
    </row>
    <row r="170" spans="1:10" ht="18" customHeight="1">
      <c r="A170" s="1223"/>
      <c r="B170" s="1224"/>
      <c r="C170" s="1225"/>
      <c r="D170" s="1241"/>
      <c r="E170" s="1238"/>
      <c r="F170" s="1216"/>
      <c r="G170" s="1237"/>
      <c r="H170" s="206"/>
      <c r="I170" s="206"/>
      <c r="J170" s="151"/>
    </row>
    <row r="171" spans="1:10" ht="18" customHeight="1">
      <c r="A171" s="1223"/>
      <c r="B171" s="1224"/>
      <c r="C171" s="1225"/>
      <c r="D171" s="1278" t="s">
        <v>581</v>
      </c>
      <c r="E171" s="1280" t="s">
        <v>283</v>
      </c>
      <c r="F171" s="1281" t="s">
        <v>35</v>
      </c>
      <c r="G171" s="1282"/>
      <c r="H171" s="206"/>
      <c r="I171" s="206"/>
      <c r="J171" s="151"/>
    </row>
    <row r="172" spans="1:10" ht="18" customHeight="1">
      <c r="A172" s="1223"/>
      <c r="B172" s="1224"/>
      <c r="C172" s="1225"/>
      <c r="D172" s="1279"/>
      <c r="E172" s="1233"/>
      <c r="F172" s="1235"/>
      <c r="G172" s="1237"/>
      <c r="H172" s="206"/>
      <c r="I172" s="206"/>
      <c r="J172" s="151"/>
    </row>
    <row r="173" spans="1:10" ht="18" customHeight="1">
      <c r="A173" s="1223"/>
      <c r="B173" s="1224"/>
      <c r="C173" s="1225"/>
      <c r="D173" s="1269" t="s">
        <v>582</v>
      </c>
      <c r="E173" s="1239" t="s">
        <v>442</v>
      </c>
      <c r="F173" s="1217" t="s">
        <v>94</v>
      </c>
      <c r="G173" s="1282"/>
      <c r="H173" s="206"/>
      <c r="I173" s="206"/>
      <c r="J173" s="151"/>
    </row>
    <row r="174" spans="1:10" ht="18" customHeight="1">
      <c r="A174" s="1223"/>
      <c r="B174" s="1224"/>
      <c r="C174" s="1225"/>
      <c r="D174" s="1268"/>
      <c r="E174" s="1232"/>
      <c r="F174" s="1234"/>
      <c r="G174" s="1219"/>
      <c r="H174" s="206"/>
      <c r="I174" s="206"/>
      <c r="J174" s="151"/>
    </row>
    <row r="175" spans="1:10" ht="18" customHeight="1">
      <c r="A175" s="1220" t="s">
        <v>583</v>
      </c>
      <c r="B175" s="1221"/>
      <c r="C175" s="1222"/>
      <c r="D175" s="1326" t="s">
        <v>584</v>
      </c>
      <c r="E175" s="1328" t="s">
        <v>442</v>
      </c>
      <c r="F175" s="1330" t="s">
        <v>35</v>
      </c>
      <c r="G175" s="1236"/>
      <c r="H175" s="206"/>
      <c r="I175" s="206"/>
      <c r="J175" s="151"/>
    </row>
    <row r="176" spans="1:10" ht="18" customHeight="1">
      <c r="A176" s="1223"/>
      <c r="B176" s="1224"/>
      <c r="C176" s="1225"/>
      <c r="D176" s="1327"/>
      <c r="E176" s="1329"/>
      <c r="F176" s="1331"/>
      <c r="G176" s="1237"/>
      <c r="H176" s="206"/>
      <c r="I176" s="206"/>
      <c r="J176" s="151"/>
    </row>
    <row r="177" spans="1:10" ht="18" customHeight="1">
      <c r="A177" s="1223"/>
      <c r="B177" s="1224"/>
      <c r="C177" s="1225"/>
      <c r="D177" s="1241" t="s">
        <v>231</v>
      </c>
      <c r="E177" s="1238" t="s">
        <v>527</v>
      </c>
      <c r="F177" s="1216" t="s">
        <v>35</v>
      </c>
      <c r="G177" s="1282"/>
      <c r="H177" s="206"/>
      <c r="I177" s="206"/>
      <c r="J177" s="151"/>
    </row>
    <row r="178" spans="1:10" ht="18" customHeight="1">
      <c r="A178" s="1253"/>
      <c r="B178" s="1254"/>
      <c r="C178" s="1255"/>
      <c r="D178" s="1303"/>
      <c r="E178" s="1288"/>
      <c r="F178" s="1277"/>
      <c r="G178" s="1260"/>
      <c r="H178" s="206"/>
      <c r="I178" s="206"/>
      <c r="J178" s="151"/>
    </row>
    <row r="179" spans="1:10" ht="18" customHeight="1">
      <c r="A179" s="150" t="s">
        <v>543</v>
      </c>
      <c r="B179" s="162"/>
      <c r="C179" s="162"/>
      <c r="D179" s="177"/>
      <c r="E179" s="177"/>
      <c r="F179" s="187"/>
      <c r="G179" s="193"/>
      <c r="H179" s="206"/>
      <c r="I179" s="206"/>
      <c r="J179" s="151"/>
    </row>
    <row r="180" spans="1:10" ht="18" customHeight="1">
      <c r="A180" s="1262" t="s">
        <v>585</v>
      </c>
      <c r="B180" s="1263"/>
      <c r="C180" s="1264"/>
      <c r="D180" s="1261" t="s">
        <v>306</v>
      </c>
      <c r="E180" s="1232"/>
      <c r="F180" s="1312" t="s">
        <v>666</v>
      </c>
      <c r="G180" s="1236"/>
      <c r="H180" s="206"/>
      <c r="I180" s="206"/>
      <c r="J180" s="151"/>
    </row>
    <row r="181" spans="1:10" ht="18" customHeight="1">
      <c r="A181" s="1332"/>
      <c r="B181" s="1333"/>
      <c r="C181" s="1334"/>
      <c r="D181" s="1283"/>
      <c r="E181" s="1238"/>
      <c r="F181" s="1312"/>
      <c r="G181" s="1218"/>
      <c r="H181" s="206"/>
      <c r="I181" s="206"/>
      <c r="J181" s="151"/>
    </row>
    <row r="182" spans="1:10" ht="18" customHeight="1">
      <c r="A182" s="1335"/>
      <c r="B182" s="1336"/>
      <c r="C182" s="1337"/>
      <c r="D182" s="1284"/>
      <c r="E182" s="1239"/>
      <c r="F182" s="1313"/>
      <c r="G182" s="1219"/>
      <c r="H182" s="206"/>
      <c r="I182" s="206"/>
      <c r="J182" s="151"/>
    </row>
    <row r="183" spans="1:10" ht="18" customHeight="1">
      <c r="A183" s="1262" t="s">
        <v>586</v>
      </c>
      <c r="B183" s="1263"/>
      <c r="C183" s="1264"/>
      <c r="D183" s="1261" t="s">
        <v>587</v>
      </c>
      <c r="E183" s="1232"/>
      <c r="F183" s="1312" t="s">
        <v>666</v>
      </c>
      <c r="G183" s="1236"/>
      <c r="H183" s="206"/>
      <c r="I183" s="206"/>
      <c r="J183" s="151"/>
    </row>
    <row r="184" spans="1:10" ht="18" customHeight="1">
      <c r="A184" s="1332"/>
      <c r="B184" s="1333"/>
      <c r="C184" s="1334"/>
      <c r="D184" s="1283"/>
      <c r="E184" s="1238"/>
      <c r="F184" s="1312"/>
      <c r="G184" s="1218"/>
      <c r="H184" s="206"/>
      <c r="I184" s="206"/>
      <c r="J184" s="151"/>
    </row>
    <row r="185" spans="1:10" ht="18" customHeight="1">
      <c r="A185" s="1335"/>
      <c r="B185" s="1336"/>
      <c r="C185" s="1337"/>
      <c r="D185" s="1284"/>
      <c r="E185" s="1239"/>
      <c r="F185" s="1313"/>
      <c r="G185" s="1219"/>
      <c r="H185" s="206"/>
      <c r="I185" s="139"/>
      <c r="J185" s="139"/>
    </row>
    <row r="186" spans="1:10" ht="18" customHeight="1">
      <c r="A186" s="1220" t="s">
        <v>319</v>
      </c>
      <c r="B186" s="1221"/>
      <c r="C186" s="1222"/>
      <c r="D186" s="1240" t="s">
        <v>589</v>
      </c>
      <c r="E186" s="1232"/>
      <c r="F186" s="1234" t="s">
        <v>35</v>
      </c>
      <c r="G186" s="1236"/>
      <c r="H186" s="206"/>
      <c r="I186" s="139"/>
      <c r="J186" s="139"/>
    </row>
    <row r="187" spans="1:10" ht="18" customHeight="1">
      <c r="A187" s="1223"/>
      <c r="B187" s="1224"/>
      <c r="C187" s="1225"/>
      <c r="D187" s="1241"/>
      <c r="E187" s="1238"/>
      <c r="F187" s="1216"/>
      <c r="G187" s="1218"/>
      <c r="H187" s="206"/>
      <c r="I187" s="139"/>
      <c r="J187" s="139"/>
    </row>
    <row r="188" spans="1:10" ht="18" customHeight="1">
      <c r="A188" s="1223"/>
      <c r="B188" s="1224"/>
      <c r="C188" s="1225"/>
      <c r="D188" s="1241"/>
      <c r="E188" s="1238"/>
      <c r="F188" s="1216"/>
      <c r="G188" s="1219"/>
      <c r="H188" s="206"/>
      <c r="I188" s="139"/>
      <c r="J188" s="139"/>
    </row>
    <row r="189" spans="1:10" ht="18" customHeight="1">
      <c r="A189" s="1220" t="s">
        <v>305</v>
      </c>
      <c r="B189" s="1221"/>
      <c r="C189" s="1222"/>
      <c r="D189" s="1261" t="s">
        <v>591</v>
      </c>
      <c r="E189" s="1232"/>
      <c r="F189" s="1232" t="s">
        <v>430</v>
      </c>
      <c r="G189" s="1236"/>
      <c r="H189" s="206"/>
      <c r="I189" s="139"/>
      <c r="J189" s="139"/>
    </row>
    <row r="190" spans="1:10" ht="18" customHeight="1">
      <c r="A190" s="1253"/>
      <c r="B190" s="1254"/>
      <c r="C190" s="1255"/>
      <c r="D190" s="1275"/>
      <c r="E190" s="1288"/>
      <c r="F190" s="1288"/>
      <c r="G190" s="1260"/>
      <c r="H190" s="206"/>
      <c r="I190" s="139"/>
      <c r="J190" s="139"/>
    </row>
    <row r="191" spans="1:10" ht="18" customHeight="1">
      <c r="A191" s="148" t="s">
        <v>592</v>
      </c>
      <c r="B191" s="160"/>
      <c r="C191" s="160"/>
      <c r="D191" s="173"/>
      <c r="E191" s="173"/>
      <c r="F191" s="186"/>
      <c r="G191" s="194"/>
      <c r="H191" s="206"/>
      <c r="I191" s="139"/>
      <c r="J191" s="139"/>
    </row>
    <row r="192" spans="1:10" ht="18" customHeight="1">
      <c r="A192" s="1220" t="s">
        <v>593</v>
      </c>
      <c r="B192" s="1221"/>
      <c r="C192" s="1222"/>
      <c r="D192" s="1261" t="s">
        <v>594</v>
      </c>
      <c r="E192" s="1232"/>
      <c r="F192" s="1234" t="s">
        <v>35</v>
      </c>
      <c r="G192" s="1236"/>
      <c r="H192" s="206"/>
      <c r="I192" s="139"/>
      <c r="J192" s="139"/>
    </row>
    <row r="193" spans="1:10" ht="18" customHeight="1">
      <c r="A193" s="1253"/>
      <c r="B193" s="1254"/>
      <c r="C193" s="1255"/>
      <c r="D193" s="1303"/>
      <c r="E193" s="1288"/>
      <c r="F193" s="1277"/>
      <c r="G193" s="1260"/>
      <c r="H193" s="206"/>
      <c r="I193" s="206"/>
      <c r="J193" s="151"/>
    </row>
    <row r="194" spans="1:10" ht="5.25" customHeight="1">
      <c r="A194" s="151"/>
      <c r="B194" s="163"/>
      <c r="C194" s="163"/>
      <c r="D194" s="151"/>
      <c r="E194" s="151"/>
      <c r="F194" s="189"/>
      <c r="G194" s="163"/>
      <c r="H194" s="163"/>
      <c r="I194" s="163"/>
      <c r="J194" s="163"/>
    </row>
    <row r="195" spans="1:10" ht="18" customHeight="1">
      <c r="A195" s="1163"/>
      <c r="B195" s="1163"/>
      <c r="C195" s="1163"/>
      <c r="D195" s="1163"/>
      <c r="E195" s="1163"/>
      <c r="F195" s="1163"/>
      <c r="G195" s="1163"/>
      <c r="H195" s="163"/>
      <c r="I195" s="163"/>
      <c r="J195" s="163"/>
    </row>
    <row r="196" spans="1:10" ht="24" customHeight="1">
      <c r="A196" s="152" t="s">
        <v>595</v>
      </c>
      <c r="B196" s="164"/>
      <c r="C196" s="164"/>
      <c r="D196" s="164"/>
      <c r="E196" s="183"/>
      <c r="F196" s="159"/>
      <c r="G196" s="199"/>
    </row>
    <row r="197" spans="1:10" ht="21.4" customHeight="1">
      <c r="A197" s="1343" t="s">
        <v>596</v>
      </c>
      <c r="B197" s="1344"/>
      <c r="C197" s="1345"/>
      <c r="D197" s="1338" t="s">
        <v>27</v>
      </c>
      <c r="E197" s="1339" t="s">
        <v>687</v>
      </c>
      <c r="F197" s="1340" t="s">
        <v>235</v>
      </c>
      <c r="G197" s="1341"/>
    </row>
    <row r="198" spans="1:10" ht="21.4" customHeight="1">
      <c r="A198" s="153"/>
      <c r="B198" s="165"/>
      <c r="C198" s="165"/>
      <c r="D198" s="1284"/>
      <c r="E198" s="1239"/>
      <c r="F198" s="1217"/>
      <c r="G198" s="1342"/>
    </row>
    <row r="199" spans="1:10" ht="18" customHeight="1">
      <c r="A199" s="1243" t="s">
        <v>207</v>
      </c>
      <c r="B199" s="1244"/>
      <c r="C199" s="1245"/>
      <c r="D199" s="1261" t="s">
        <v>597</v>
      </c>
      <c r="E199" s="1232" t="s">
        <v>687</v>
      </c>
      <c r="F199" s="1234" t="s">
        <v>94</v>
      </c>
      <c r="G199" s="1360"/>
    </row>
    <row r="200" spans="1:10" ht="18" customHeight="1">
      <c r="A200" s="1246"/>
      <c r="B200" s="1247"/>
      <c r="C200" s="1247"/>
      <c r="D200" s="1284"/>
      <c r="E200" s="1239"/>
      <c r="F200" s="1217"/>
      <c r="G200" s="1342"/>
    </row>
    <row r="201" spans="1:10" ht="18" customHeight="1">
      <c r="A201" s="1243" t="s">
        <v>598</v>
      </c>
      <c r="B201" s="1244"/>
      <c r="C201" s="1245"/>
      <c r="D201" s="1261" t="s">
        <v>245</v>
      </c>
      <c r="E201" s="1232" t="s">
        <v>687</v>
      </c>
      <c r="F201" s="1234" t="s">
        <v>94</v>
      </c>
      <c r="G201" s="1360"/>
    </row>
    <row r="202" spans="1:10" ht="18" customHeight="1">
      <c r="A202" s="154"/>
      <c r="B202" s="166"/>
      <c r="C202" s="170"/>
      <c r="D202" s="1284"/>
      <c r="E202" s="1239"/>
      <c r="F202" s="1217"/>
      <c r="G202" s="1342"/>
    </row>
    <row r="203" spans="1:10" ht="18" customHeight="1">
      <c r="A203" s="1243" t="s">
        <v>599</v>
      </c>
      <c r="B203" s="1244"/>
      <c r="C203" s="1245"/>
      <c r="D203" s="1261" t="s">
        <v>77</v>
      </c>
      <c r="E203" s="1232" t="s">
        <v>687</v>
      </c>
      <c r="F203" s="1234" t="s">
        <v>94</v>
      </c>
      <c r="G203" s="1360"/>
    </row>
    <row r="204" spans="1:10" ht="18" customHeight="1">
      <c r="A204" s="1246"/>
      <c r="B204" s="1247"/>
      <c r="C204" s="1247"/>
      <c r="D204" s="1284"/>
      <c r="E204" s="1239"/>
      <c r="F204" s="1217"/>
      <c r="G204" s="1342"/>
    </row>
    <row r="205" spans="1:10" ht="18" customHeight="1">
      <c r="A205" s="1243" t="s">
        <v>445</v>
      </c>
      <c r="B205" s="1244"/>
      <c r="C205" s="1245"/>
      <c r="D205" s="178" t="s">
        <v>376</v>
      </c>
      <c r="E205" s="1232" t="s">
        <v>687</v>
      </c>
      <c r="F205" s="1234" t="s">
        <v>94</v>
      </c>
      <c r="G205" s="200"/>
    </row>
    <row r="206" spans="1:10" ht="18" customHeight="1">
      <c r="A206" s="155"/>
      <c r="B206" s="167"/>
      <c r="C206" s="167"/>
      <c r="D206" s="179" t="s">
        <v>601</v>
      </c>
      <c r="E206" s="1238"/>
      <c r="F206" s="1216"/>
      <c r="G206" s="200"/>
    </row>
    <row r="207" spans="1:10" ht="18" customHeight="1">
      <c r="A207" s="155"/>
      <c r="B207" s="167"/>
      <c r="C207" s="167"/>
      <c r="D207" s="179" t="s">
        <v>603</v>
      </c>
      <c r="E207" s="1238"/>
      <c r="F207" s="1216"/>
      <c r="G207" s="200"/>
    </row>
    <row r="208" spans="1:10" ht="18" customHeight="1">
      <c r="A208" s="155"/>
      <c r="B208" s="167"/>
      <c r="C208" s="167"/>
      <c r="D208" s="179" t="s">
        <v>565</v>
      </c>
      <c r="E208" s="1238"/>
      <c r="F208" s="1216"/>
      <c r="G208" s="200"/>
    </row>
    <row r="209" spans="1:10" ht="18" customHeight="1">
      <c r="A209" s="155"/>
      <c r="B209" s="167"/>
      <c r="C209" s="167"/>
      <c r="D209" s="179" t="s">
        <v>604</v>
      </c>
      <c r="E209" s="1238"/>
      <c r="F209" s="1216"/>
      <c r="G209" s="200"/>
    </row>
    <row r="210" spans="1:10" ht="18" customHeight="1">
      <c r="A210" s="156"/>
      <c r="B210" s="168"/>
      <c r="C210" s="171"/>
      <c r="D210" s="180" t="s">
        <v>605</v>
      </c>
      <c r="E210" s="1288"/>
      <c r="F210" s="1277"/>
      <c r="G210" s="201"/>
    </row>
    <row r="211" spans="1:10" ht="24" customHeight="1">
      <c r="A211" s="152" t="s">
        <v>606</v>
      </c>
      <c r="B211" s="164"/>
      <c r="C211" s="164"/>
      <c r="D211" s="164"/>
      <c r="E211" s="183"/>
      <c r="F211" s="159"/>
      <c r="G211" s="199"/>
    </row>
    <row r="212" spans="1:10" ht="18" customHeight="1">
      <c r="A212" s="1346" t="s">
        <v>479</v>
      </c>
      <c r="B212" s="1347"/>
      <c r="C212" s="1348"/>
      <c r="D212" s="1349" t="s">
        <v>607</v>
      </c>
      <c r="E212" s="1339" t="s">
        <v>609</v>
      </c>
      <c r="F212" s="1340" t="s">
        <v>235</v>
      </c>
      <c r="G212" s="1351"/>
    </row>
    <row r="213" spans="1:10" ht="18" customHeight="1">
      <c r="A213" s="1226"/>
      <c r="B213" s="1227"/>
      <c r="C213" s="1228"/>
      <c r="D213" s="1350"/>
      <c r="E213" s="1238"/>
      <c r="F213" s="1216"/>
      <c r="G213" s="1219"/>
    </row>
    <row r="214" spans="1:10" ht="18" customHeight="1">
      <c r="A214" s="1248" t="s">
        <v>225</v>
      </c>
      <c r="B214" s="1249"/>
      <c r="C214" s="1249"/>
      <c r="D214" s="1249"/>
      <c r="E214" s="1249"/>
      <c r="F214" s="1249"/>
      <c r="G214" s="1250"/>
    </row>
    <row r="215" spans="1:10" s="146" customFormat="1" ht="24" customHeight="1">
      <c r="A215" s="157" t="s">
        <v>182</v>
      </c>
      <c r="B215" s="169"/>
      <c r="C215" s="169"/>
      <c r="D215" s="181"/>
      <c r="E215" s="184"/>
      <c r="F215" s="184"/>
      <c r="G215" s="202"/>
      <c r="H215" s="209"/>
      <c r="I215" s="209"/>
      <c r="J215" s="211"/>
    </row>
    <row r="216" spans="1:10" s="146" customFormat="1" ht="24.75" customHeight="1">
      <c r="A216" s="1352" t="s">
        <v>683</v>
      </c>
      <c r="B216" s="1353"/>
      <c r="C216" s="1353"/>
      <c r="D216" s="1354"/>
      <c r="E216" s="1358" t="s">
        <v>430</v>
      </c>
      <c r="F216" s="1358" t="s">
        <v>430</v>
      </c>
      <c r="G216" s="203"/>
      <c r="H216" s="209"/>
      <c r="I216" s="209"/>
      <c r="J216" s="211"/>
    </row>
    <row r="217" spans="1:10" s="146" customFormat="1" ht="24.75" customHeight="1">
      <c r="A217" s="1355"/>
      <c r="B217" s="1356"/>
      <c r="C217" s="1356"/>
      <c r="D217" s="1357"/>
      <c r="E217" s="1359"/>
      <c r="F217" s="1359"/>
      <c r="G217" s="204"/>
      <c r="H217" s="209"/>
      <c r="I217" s="209"/>
      <c r="J217" s="211"/>
    </row>
  </sheetData>
  <mergeCells count="407">
    <mergeCell ref="A68:C75"/>
    <mergeCell ref="E205:E210"/>
    <mergeCell ref="F205:F210"/>
    <mergeCell ref="A212:C213"/>
    <mergeCell ref="D212:D213"/>
    <mergeCell ref="E212:E213"/>
    <mergeCell ref="F212:F213"/>
    <mergeCell ref="G212:G213"/>
    <mergeCell ref="A216:D217"/>
    <mergeCell ref="E216:E217"/>
    <mergeCell ref="F216:F217"/>
    <mergeCell ref="D199:D200"/>
    <mergeCell ref="E199:E200"/>
    <mergeCell ref="F199:F200"/>
    <mergeCell ref="G199:G200"/>
    <mergeCell ref="D201:D202"/>
    <mergeCell ref="E201:E202"/>
    <mergeCell ref="F201:F202"/>
    <mergeCell ref="G201:G202"/>
    <mergeCell ref="D203:D204"/>
    <mergeCell ref="E203:E204"/>
    <mergeCell ref="F203:F204"/>
    <mergeCell ref="G203:G204"/>
    <mergeCell ref="A192:C193"/>
    <mergeCell ref="D192:D193"/>
    <mergeCell ref="E192:E193"/>
    <mergeCell ref="F192:F193"/>
    <mergeCell ref="G192:G193"/>
    <mergeCell ref="D197:D198"/>
    <mergeCell ref="E197:E198"/>
    <mergeCell ref="F197:F198"/>
    <mergeCell ref="G197:G198"/>
    <mergeCell ref="A186:C188"/>
    <mergeCell ref="D186:D188"/>
    <mergeCell ref="E186:E188"/>
    <mergeCell ref="F186:F188"/>
    <mergeCell ref="G186:G188"/>
    <mergeCell ref="A189:C190"/>
    <mergeCell ref="D189:D190"/>
    <mergeCell ref="E189:E190"/>
    <mergeCell ref="F189:F190"/>
    <mergeCell ref="G189:G190"/>
    <mergeCell ref="A197:C197"/>
    <mergeCell ref="A180:C182"/>
    <mergeCell ref="D180:D182"/>
    <mergeCell ref="E180:E182"/>
    <mergeCell ref="F180:F182"/>
    <mergeCell ref="G180:G182"/>
    <mergeCell ref="A183:C185"/>
    <mergeCell ref="D183:D185"/>
    <mergeCell ref="E183:E185"/>
    <mergeCell ref="F183:F185"/>
    <mergeCell ref="G183:G185"/>
    <mergeCell ref="A175:C178"/>
    <mergeCell ref="D175:D176"/>
    <mergeCell ref="E175:E176"/>
    <mergeCell ref="F175:F176"/>
    <mergeCell ref="G175:G176"/>
    <mergeCell ref="D177:D178"/>
    <mergeCell ref="E177:E178"/>
    <mergeCell ref="F177:F178"/>
    <mergeCell ref="G177:G178"/>
    <mergeCell ref="A169:C174"/>
    <mergeCell ref="D169:D170"/>
    <mergeCell ref="E169:E170"/>
    <mergeCell ref="F169:F170"/>
    <mergeCell ref="G169:G170"/>
    <mergeCell ref="D171:D172"/>
    <mergeCell ref="E171:E172"/>
    <mergeCell ref="F171:F172"/>
    <mergeCell ref="G171:G172"/>
    <mergeCell ref="D173:D174"/>
    <mergeCell ref="E173:E174"/>
    <mergeCell ref="F173:F174"/>
    <mergeCell ref="G173:G174"/>
    <mergeCell ref="A159:C162"/>
    <mergeCell ref="D159:D162"/>
    <mergeCell ref="E159:E160"/>
    <mergeCell ref="F159:F160"/>
    <mergeCell ref="G159:G160"/>
    <mergeCell ref="E161:E162"/>
    <mergeCell ref="F161:F162"/>
    <mergeCell ref="G161:G162"/>
    <mergeCell ref="A163:C166"/>
    <mergeCell ref="D163:D166"/>
    <mergeCell ref="E163:E164"/>
    <mergeCell ref="F163:F164"/>
    <mergeCell ref="G163:G164"/>
    <mergeCell ref="E165:E166"/>
    <mergeCell ref="F165:F166"/>
    <mergeCell ref="G165:G166"/>
    <mergeCell ref="A154:C157"/>
    <mergeCell ref="D154:D155"/>
    <mergeCell ref="E154:E155"/>
    <mergeCell ref="F154:F155"/>
    <mergeCell ref="G154:G155"/>
    <mergeCell ref="D156:D157"/>
    <mergeCell ref="E156:E157"/>
    <mergeCell ref="F156:F157"/>
    <mergeCell ref="G156:G157"/>
    <mergeCell ref="A149:C150"/>
    <mergeCell ref="D149:D150"/>
    <mergeCell ref="E149:E150"/>
    <mergeCell ref="F149:F150"/>
    <mergeCell ref="G149:G150"/>
    <mergeCell ref="A151:C152"/>
    <mergeCell ref="D151:D152"/>
    <mergeCell ref="E151:E152"/>
    <mergeCell ref="F151:F152"/>
    <mergeCell ref="G151:G152"/>
    <mergeCell ref="A144:C145"/>
    <mergeCell ref="D144:D145"/>
    <mergeCell ref="E144:E145"/>
    <mergeCell ref="F144:F145"/>
    <mergeCell ref="G144:G145"/>
    <mergeCell ref="A147:C148"/>
    <mergeCell ref="D147:D148"/>
    <mergeCell ref="E147:E148"/>
    <mergeCell ref="F147:F148"/>
    <mergeCell ref="G147:G148"/>
    <mergeCell ref="A140:C141"/>
    <mergeCell ref="D140:D141"/>
    <mergeCell ref="E140:E141"/>
    <mergeCell ref="F140:F141"/>
    <mergeCell ref="G140:G141"/>
    <mergeCell ref="A142:C143"/>
    <mergeCell ref="D142:D143"/>
    <mergeCell ref="E142:E143"/>
    <mergeCell ref="F142:F143"/>
    <mergeCell ref="G142:G143"/>
    <mergeCell ref="A135:C136"/>
    <mergeCell ref="D135:D136"/>
    <mergeCell ref="E135:E136"/>
    <mergeCell ref="F135:F136"/>
    <mergeCell ref="G135:G136"/>
    <mergeCell ref="A138:C139"/>
    <mergeCell ref="D138:D139"/>
    <mergeCell ref="E138:E139"/>
    <mergeCell ref="F138:F139"/>
    <mergeCell ref="G138:G139"/>
    <mergeCell ref="A131:C132"/>
    <mergeCell ref="D131:D132"/>
    <mergeCell ref="E131:E132"/>
    <mergeCell ref="F131:F132"/>
    <mergeCell ref="G131:G132"/>
    <mergeCell ref="A133:C134"/>
    <mergeCell ref="D133:D134"/>
    <mergeCell ref="E133:E134"/>
    <mergeCell ref="F133:F134"/>
    <mergeCell ref="G133:G134"/>
    <mergeCell ref="A127:C128"/>
    <mergeCell ref="D127:D128"/>
    <mergeCell ref="E127:E128"/>
    <mergeCell ref="F127:F128"/>
    <mergeCell ref="G127:G128"/>
    <mergeCell ref="A129:C130"/>
    <mergeCell ref="D129:D130"/>
    <mergeCell ref="E129:E130"/>
    <mergeCell ref="F129:F130"/>
    <mergeCell ref="G129:G130"/>
    <mergeCell ref="A122:C123"/>
    <mergeCell ref="D122:D123"/>
    <mergeCell ref="E122:E123"/>
    <mergeCell ref="F122:F123"/>
    <mergeCell ref="G122:G123"/>
    <mergeCell ref="A124:C125"/>
    <mergeCell ref="D124:D125"/>
    <mergeCell ref="E124:E125"/>
    <mergeCell ref="F124:F125"/>
    <mergeCell ref="G124:G125"/>
    <mergeCell ref="A114:C117"/>
    <mergeCell ref="D114:D117"/>
    <mergeCell ref="E114:E115"/>
    <mergeCell ref="F114:F115"/>
    <mergeCell ref="G114:G115"/>
    <mergeCell ref="E116:E117"/>
    <mergeCell ref="F116:F117"/>
    <mergeCell ref="G116:G117"/>
    <mergeCell ref="A119:C120"/>
    <mergeCell ref="D119:D120"/>
    <mergeCell ref="E119:E120"/>
    <mergeCell ref="F119:F120"/>
    <mergeCell ref="G119:G120"/>
    <mergeCell ref="A105:C108"/>
    <mergeCell ref="D105:D108"/>
    <mergeCell ref="E105:E106"/>
    <mergeCell ref="F105:F106"/>
    <mergeCell ref="G105:G106"/>
    <mergeCell ref="E107:E108"/>
    <mergeCell ref="F107:F108"/>
    <mergeCell ref="G107:G108"/>
    <mergeCell ref="A110:C113"/>
    <mergeCell ref="D110:D111"/>
    <mergeCell ref="E110:E111"/>
    <mergeCell ref="F110:F111"/>
    <mergeCell ref="G110:G111"/>
    <mergeCell ref="D112:D113"/>
    <mergeCell ref="E112:E113"/>
    <mergeCell ref="F112:F113"/>
    <mergeCell ref="G112:G113"/>
    <mergeCell ref="A101:C104"/>
    <mergeCell ref="D101:D102"/>
    <mergeCell ref="E101:E102"/>
    <mergeCell ref="F101:F102"/>
    <mergeCell ref="G101:G102"/>
    <mergeCell ref="D103:D104"/>
    <mergeCell ref="E103:E104"/>
    <mergeCell ref="F103:F104"/>
    <mergeCell ref="G103:G104"/>
    <mergeCell ref="A97:C100"/>
    <mergeCell ref="D97:D98"/>
    <mergeCell ref="E97:E98"/>
    <mergeCell ref="F97:F98"/>
    <mergeCell ref="G97:G98"/>
    <mergeCell ref="D99:D100"/>
    <mergeCell ref="E99:E100"/>
    <mergeCell ref="F99:F100"/>
    <mergeCell ref="G99:G100"/>
    <mergeCell ref="A88:C89"/>
    <mergeCell ref="D88:D89"/>
    <mergeCell ref="E88:E89"/>
    <mergeCell ref="F88:F89"/>
    <mergeCell ref="G88:G89"/>
    <mergeCell ref="A91:C94"/>
    <mergeCell ref="D91:D92"/>
    <mergeCell ref="E91:E92"/>
    <mergeCell ref="F91:F92"/>
    <mergeCell ref="G91:G92"/>
    <mergeCell ref="D93:D94"/>
    <mergeCell ref="E93:E94"/>
    <mergeCell ref="F93:F94"/>
    <mergeCell ref="G93:G94"/>
    <mergeCell ref="A82:C87"/>
    <mergeCell ref="D82:D83"/>
    <mergeCell ref="E82:E83"/>
    <mergeCell ref="F82:F83"/>
    <mergeCell ref="G82:G83"/>
    <mergeCell ref="D84:D85"/>
    <mergeCell ref="E84:E85"/>
    <mergeCell ref="F84:F85"/>
    <mergeCell ref="G84:G85"/>
    <mergeCell ref="D86:D87"/>
    <mergeCell ref="E86:E87"/>
    <mergeCell ref="F86:F87"/>
    <mergeCell ref="G86:G87"/>
    <mergeCell ref="A76:C77"/>
    <mergeCell ref="D76:D77"/>
    <mergeCell ref="E76:E77"/>
    <mergeCell ref="F76:F77"/>
    <mergeCell ref="G76:G77"/>
    <mergeCell ref="A78:C81"/>
    <mergeCell ref="D78:D81"/>
    <mergeCell ref="E78:E79"/>
    <mergeCell ref="F78:F79"/>
    <mergeCell ref="G78:G79"/>
    <mergeCell ref="E80:E81"/>
    <mergeCell ref="F80:F81"/>
    <mergeCell ref="G80:G81"/>
    <mergeCell ref="D68:D71"/>
    <mergeCell ref="E68:E69"/>
    <mergeCell ref="F68:F69"/>
    <mergeCell ref="G68:G69"/>
    <mergeCell ref="E70:E71"/>
    <mergeCell ref="F70:F71"/>
    <mergeCell ref="G70:G71"/>
    <mergeCell ref="D72:D75"/>
    <mergeCell ref="E72:E73"/>
    <mergeCell ref="F72:F73"/>
    <mergeCell ref="G72:G73"/>
    <mergeCell ref="E74:E75"/>
    <mergeCell ref="F74:F75"/>
    <mergeCell ref="G74:G75"/>
    <mergeCell ref="A63:C66"/>
    <mergeCell ref="D63:D64"/>
    <mergeCell ref="E63:E64"/>
    <mergeCell ref="F63:F64"/>
    <mergeCell ref="G63:G64"/>
    <mergeCell ref="D65:D66"/>
    <mergeCell ref="E65:E66"/>
    <mergeCell ref="F65:F66"/>
    <mergeCell ref="G65:G66"/>
    <mergeCell ref="A59:C62"/>
    <mergeCell ref="D59:D60"/>
    <mergeCell ref="E59:E60"/>
    <mergeCell ref="F59:F60"/>
    <mergeCell ref="G59:G60"/>
    <mergeCell ref="D61:D62"/>
    <mergeCell ref="E61:E62"/>
    <mergeCell ref="F61:F62"/>
    <mergeCell ref="G61:G62"/>
    <mergeCell ref="A50:C51"/>
    <mergeCell ref="D50:D51"/>
    <mergeCell ref="E50:E51"/>
    <mergeCell ref="F50:F51"/>
    <mergeCell ref="G50:G51"/>
    <mergeCell ref="A53:C58"/>
    <mergeCell ref="D53:D54"/>
    <mergeCell ref="E53:E54"/>
    <mergeCell ref="F53:F54"/>
    <mergeCell ref="G53:G54"/>
    <mergeCell ref="D55:D56"/>
    <mergeCell ref="E55:E56"/>
    <mergeCell ref="F55:F56"/>
    <mergeCell ref="G55:G56"/>
    <mergeCell ref="D57:D58"/>
    <mergeCell ref="E57:E58"/>
    <mergeCell ref="F57:F58"/>
    <mergeCell ref="G57:G58"/>
    <mergeCell ref="A44:C47"/>
    <mergeCell ref="D44:D47"/>
    <mergeCell ref="E44:E45"/>
    <mergeCell ref="F44:F45"/>
    <mergeCell ref="G44:G45"/>
    <mergeCell ref="E46:E47"/>
    <mergeCell ref="F46:F47"/>
    <mergeCell ref="G46:G47"/>
    <mergeCell ref="A48:C49"/>
    <mergeCell ref="D48:D49"/>
    <mergeCell ref="E48:E49"/>
    <mergeCell ref="F48:F49"/>
    <mergeCell ref="G48:G49"/>
    <mergeCell ref="A36:C39"/>
    <mergeCell ref="D36:D39"/>
    <mergeCell ref="E36:E37"/>
    <mergeCell ref="F36:F37"/>
    <mergeCell ref="G36:G37"/>
    <mergeCell ref="E38:E39"/>
    <mergeCell ref="F38:F39"/>
    <mergeCell ref="G38:G39"/>
    <mergeCell ref="A40:C43"/>
    <mergeCell ref="D40:D43"/>
    <mergeCell ref="E40:E41"/>
    <mergeCell ref="F40:F41"/>
    <mergeCell ref="G40:G41"/>
    <mergeCell ref="E42:E43"/>
    <mergeCell ref="F42:F43"/>
    <mergeCell ref="G42:G43"/>
    <mergeCell ref="A31:C32"/>
    <mergeCell ref="D31:D32"/>
    <mergeCell ref="E31:E32"/>
    <mergeCell ref="F31:F32"/>
    <mergeCell ref="G31:G32"/>
    <mergeCell ref="A34:C35"/>
    <mergeCell ref="D34:D35"/>
    <mergeCell ref="E34:E35"/>
    <mergeCell ref="F34:F35"/>
    <mergeCell ref="G34:G35"/>
    <mergeCell ref="F24:F25"/>
    <mergeCell ref="G24:G25"/>
    <mergeCell ref="A26:C27"/>
    <mergeCell ref="D26:D27"/>
    <mergeCell ref="E26:E27"/>
    <mergeCell ref="F26:F27"/>
    <mergeCell ref="G26:G27"/>
    <mergeCell ref="A29:C30"/>
    <mergeCell ref="D29:D30"/>
    <mergeCell ref="E29:E30"/>
    <mergeCell ref="F29:F30"/>
    <mergeCell ref="G29:G30"/>
    <mergeCell ref="A199:C199"/>
    <mergeCell ref="A200:C200"/>
    <mergeCell ref="A201:C201"/>
    <mergeCell ref="A203:C203"/>
    <mergeCell ref="A204:C204"/>
    <mergeCell ref="A205:C205"/>
    <mergeCell ref="A214:G214"/>
    <mergeCell ref="A8:C9"/>
    <mergeCell ref="D8:D9"/>
    <mergeCell ref="E8:E9"/>
    <mergeCell ref="F8:F9"/>
    <mergeCell ref="G8:G9"/>
    <mergeCell ref="A10:C11"/>
    <mergeCell ref="D10:D11"/>
    <mergeCell ref="E10:E11"/>
    <mergeCell ref="F10:F11"/>
    <mergeCell ref="G10:G11"/>
    <mergeCell ref="A14:C17"/>
    <mergeCell ref="D14:D17"/>
    <mergeCell ref="E14:E15"/>
    <mergeCell ref="F14:F15"/>
    <mergeCell ref="G14:G15"/>
    <mergeCell ref="E16:E17"/>
    <mergeCell ref="E24:E25"/>
    <mergeCell ref="A3:G3"/>
    <mergeCell ref="A5:C5"/>
    <mergeCell ref="I5:J5"/>
    <mergeCell ref="A6:C6"/>
    <mergeCell ref="A7:G7"/>
    <mergeCell ref="A12:C12"/>
    <mergeCell ref="A95:C95"/>
    <mergeCell ref="A167:C167"/>
    <mergeCell ref="A195:G195"/>
    <mergeCell ref="F16:F17"/>
    <mergeCell ref="G16:G17"/>
    <mergeCell ref="A18:C21"/>
    <mergeCell ref="D18:D21"/>
    <mergeCell ref="E18:E19"/>
    <mergeCell ref="F18:F19"/>
    <mergeCell ref="G18:G19"/>
    <mergeCell ref="E20:E21"/>
    <mergeCell ref="F20:F21"/>
    <mergeCell ref="G20:G21"/>
    <mergeCell ref="A22:C25"/>
    <mergeCell ref="D22:D25"/>
    <mergeCell ref="E22:E23"/>
    <mergeCell ref="F22:F23"/>
    <mergeCell ref="G22:G23"/>
  </mergeCells>
  <phoneticPr fontId="20"/>
  <printOptions horizontalCentered="1"/>
  <pageMargins left="0.59055118110236227" right="0.47244094488188981" top="0.51181102362204722" bottom="0.51181102362204722" header="0.51181102362204722" footer="0.31496062992125984"/>
  <pageSetup paperSize="9" scale="72" firstPageNumber="12" fitToHeight="0" orientation="portrait" useFirstPageNumber="1" horizontalDpi="300" verticalDpi="300" r:id="rId1"/>
  <headerFooter alignWithMargins="0">
    <oddFooter>&amp;C&amp;"ＭＳ 明朝,標準"－ &amp;P －</oddFooter>
  </headerFooter>
  <rowBreaks count="4" manualBreakCount="4">
    <brk id="66" max="7" man="1"/>
    <brk id="120" max="7" man="1"/>
    <brk id="166" max="7" man="1"/>
    <brk id="195"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97"/>
  <sheetViews>
    <sheetView view="pageBreakPreview" zoomScale="70" zoomScaleSheetLayoutView="70" workbookViewId="0">
      <pane xSplit="17" ySplit="6" topLeftCell="R7" activePane="bottomRight" state="frozen"/>
      <selection pane="topRight"/>
      <selection pane="bottomLeft"/>
      <selection pane="bottomRight" activeCell="A45" sqref="A45"/>
    </sheetView>
  </sheetViews>
  <sheetFormatPr defaultColWidth="9" defaultRowHeight="12"/>
  <cols>
    <col min="1" max="1" width="8.625" style="212" customWidth="1"/>
    <col min="2" max="2" width="30.625" style="213" customWidth="1"/>
    <col min="3" max="3" width="32.625" style="214" hidden="1" customWidth="1"/>
    <col min="4" max="4" width="20.625" style="214" hidden="1" customWidth="1"/>
    <col min="5" max="5" width="28.625" style="214" hidden="1" customWidth="1"/>
    <col min="6" max="6" width="5.125" style="215" hidden="1" customWidth="1"/>
    <col min="7" max="7" width="9.875" style="216" hidden="1" customWidth="1"/>
    <col min="8" max="8" width="6.625" style="217" hidden="1" customWidth="1"/>
    <col min="9" max="9" width="9.625" style="216" hidden="1" customWidth="1"/>
    <col min="10" max="16" width="3.875" style="218" hidden="1" customWidth="1"/>
    <col min="17" max="17" width="5.375" style="219" customWidth="1"/>
    <col min="18" max="27" width="12.125" style="219" customWidth="1"/>
    <col min="28" max="40" width="12.125" style="220" customWidth="1"/>
    <col min="41" max="41" width="12.125" style="221" customWidth="1"/>
    <col min="42" max="48" width="12.125" style="220" customWidth="1"/>
    <col min="49" max="49" width="11.875" style="222" customWidth="1"/>
    <col min="50" max="50" width="11.875" style="223" customWidth="1"/>
    <col min="51" max="51" width="10.875" style="224" customWidth="1"/>
    <col min="52" max="52" width="6.625" style="217" customWidth="1"/>
    <col min="53" max="53" width="8.875" style="224" customWidth="1"/>
    <col min="54" max="54" width="9" style="224" bestFit="1"/>
    <col min="55" max="16384" width="9" style="224"/>
  </cols>
  <sheetData>
    <row r="1" spans="1:52" ht="6" customHeight="1">
      <c r="A1" s="231"/>
    </row>
    <row r="2" spans="1:52" ht="19.5">
      <c r="A2" s="232" t="s">
        <v>100</v>
      </c>
      <c r="AU2" s="424"/>
      <c r="AV2" s="59" t="s">
        <v>613</v>
      </c>
      <c r="AW2" s="455"/>
      <c r="AX2" s="59" t="s">
        <v>667</v>
      </c>
    </row>
    <row r="3" spans="1:52" ht="19.5">
      <c r="A3" s="232"/>
      <c r="AU3" s="424"/>
      <c r="AV3" s="59" t="s">
        <v>614</v>
      </c>
      <c r="AW3" s="455"/>
      <c r="AX3" s="59" t="s">
        <v>667</v>
      </c>
    </row>
    <row r="4" spans="1:52" ht="27.75" customHeight="1">
      <c r="A4" s="231"/>
      <c r="AV4" s="440" t="s">
        <v>402</v>
      </c>
      <c r="AW4" s="1361" t="s">
        <v>385</v>
      </c>
      <c r="AX4" s="1361"/>
    </row>
    <row r="5" spans="1:52" s="225" customFormat="1" ht="15.75" customHeight="1">
      <c r="A5" s="1371" t="s">
        <v>386</v>
      </c>
      <c r="B5" s="1373" t="s">
        <v>379</v>
      </c>
      <c r="C5" s="265" t="s">
        <v>387</v>
      </c>
      <c r="D5" s="283" t="s">
        <v>390</v>
      </c>
      <c r="E5" s="283" t="s">
        <v>391</v>
      </c>
      <c r="F5" s="283" t="s">
        <v>118</v>
      </c>
      <c r="G5" s="303" t="s">
        <v>112</v>
      </c>
      <c r="H5" s="317" t="s">
        <v>164</v>
      </c>
      <c r="I5" s="303" t="s">
        <v>392</v>
      </c>
      <c r="J5" s="337" t="s">
        <v>393</v>
      </c>
      <c r="K5" s="350"/>
      <c r="L5" s="350"/>
      <c r="M5" s="350"/>
      <c r="N5" s="350"/>
      <c r="O5" s="350"/>
      <c r="P5" s="350"/>
      <c r="Q5" s="355" t="s">
        <v>395</v>
      </c>
      <c r="R5" s="372"/>
      <c r="S5" s="390"/>
      <c r="T5" s="390"/>
      <c r="U5" s="390"/>
      <c r="V5" s="390"/>
      <c r="W5" s="390"/>
      <c r="X5" s="390"/>
      <c r="Y5" s="390"/>
      <c r="Z5" s="390"/>
      <c r="AA5" s="405"/>
      <c r="AB5" s="372"/>
      <c r="AC5" s="390"/>
      <c r="AD5" s="390"/>
      <c r="AE5" s="390"/>
      <c r="AF5" s="390"/>
      <c r="AG5" s="390"/>
      <c r="AH5" s="390"/>
      <c r="AI5" s="390"/>
      <c r="AJ5" s="390"/>
      <c r="AK5" s="405"/>
      <c r="AL5" s="372"/>
      <c r="AM5" s="390"/>
      <c r="AN5" s="390"/>
      <c r="AO5" s="390"/>
      <c r="AP5" s="390"/>
      <c r="AQ5" s="390"/>
      <c r="AR5" s="390"/>
      <c r="AS5" s="390"/>
      <c r="AT5" s="390"/>
      <c r="AU5" s="425"/>
      <c r="AV5" s="1375" t="s">
        <v>217</v>
      </c>
      <c r="AW5" s="1370" t="s">
        <v>153</v>
      </c>
      <c r="AX5" s="1370" t="s">
        <v>230</v>
      </c>
      <c r="AZ5" s="466"/>
    </row>
    <row r="6" spans="1:52" s="225" customFormat="1" ht="15.75" customHeight="1">
      <c r="A6" s="1372"/>
      <c r="B6" s="1374"/>
      <c r="C6" s="266"/>
      <c r="D6" s="284"/>
      <c r="E6" s="284"/>
      <c r="F6" s="284"/>
      <c r="G6" s="304"/>
      <c r="H6" s="318"/>
      <c r="I6" s="332"/>
      <c r="J6" s="338"/>
      <c r="K6" s="351"/>
      <c r="L6" s="351"/>
      <c r="M6" s="351"/>
      <c r="N6" s="351"/>
      <c r="O6" s="351"/>
      <c r="P6" s="351"/>
      <c r="Q6" s="355" t="s">
        <v>10</v>
      </c>
      <c r="R6" s="373">
        <v>1</v>
      </c>
      <c r="S6" s="391">
        <v>2</v>
      </c>
      <c r="T6" s="391">
        <v>3</v>
      </c>
      <c r="U6" s="391">
        <v>4</v>
      </c>
      <c r="V6" s="391">
        <v>5</v>
      </c>
      <c r="W6" s="391">
        <v>6</v>
      </c>
      <c r="X6" s="391">
        <v>7</v>
      </c>
      <c r="Y6" s="391">
        <v>8</v>
      </c>
      <c r="Z6" s="391">
        <v>9</v>
      </c>
      <c r="AA6" s="406">
        <v>10</v>
      </c>
      <c r="AB6" s="373">
        <v>11</v>
      </c>
      <c r="AC6" s="391">
        <v>12</v>
      </c>
      <c r="AD6" s="391">
        <v>13</v>
      </c>
      <c r="AE6" s="391">
        <v>14</v>
      </c>
      <c r="AF6" s="391">
        <v>15</v>
      </c>
      <c r="AG6" s="391">
        <v>16</v>
      </c>
      <c r="AH6" s="391">
        <v>17</v>
      </c>
      <c r="AI6" s="391">
        <v>18</v>
      </c>
      <c r="AJ6" s="391">
        <v>19</v>
      </c>
      <c r="AK6" s="406">
        <v>20</v>
      </c>
      <c r="AL6" s="373">
        <v>21</v>
      </c>
      <c r="AM6" s="391">
        <v>22</v>
      </c>
      <c r="AN6" s="391">
        <v>23</v>
      </c>
      <c r="AO6" s="391">
        <v>24</v>
      </c>
      <c r="AP6" s="391">
        <v>25</v>
      </c>
      <c r="AQ6" s="391">
        <v>26</v>
      </c>
      <c r="AR6" s="391">
        <v>27</v>
      </c>
      <c r="AS6" s="391">
        <v>28</v>
      </c>
      <c r="AT6" s="391">
        <v>29</v>
      </c>
      <c r="AU6" s="426">
        <v>30</v>
      </c>
      <c r="AV6" s="1376"/>
      <c r="AW6" s="1370"/>
      <c r="AX6" s="1370"/>
      <c r="AZ6" s="466"/>
    </row>
    <row r="7" spans="1:52" s="225" customFormat="1" ht="17.100000000000001" customHeight="1">
      <c r="A7" s="233" t="s">
        <v>396</v>
      </c>
      <c r="B7" s="248" t="s">
        <v>397</v>
      </c>
      <c r="C7" s="267"/>
      <c r="D7" s="285"/>
      <c r="E7" s="289"/>
      <c r="F7" s="289"/>
      <c r="G7" s="305"/>
      <c r="H7" s="319"/>
      <c r="I7" s="333"/>
      <c r="J7" s="339"/>
      <c r="K7" s="305"/>
      <c r="L7" s="305"/>
      <c r="M7" s="305"/>
      <c r="N7" s="305"/>
      <c r="O7" s="305"/>
      <c r="P7" s="353"/>
      <c r="Q7" s="356"/>
      <c r="R7" s="374" t="str">
        <f>IF('様式第4-3号 長期修繕計画表'!R7&gt;0,'様式第4-3号 長期修繕計画表'!R7,"")</f>
        <v/>
      </c>
      <c r="S7" s="392" t="str">
        <f>IF('様式第4-3号 長期修繕計画表'!S7&gt;0,'様式第4-3号 長期修繕計画表'!S7,"")</f>
        <v/>
      </c>
      <c r="T7" s="392" t="str">
        <f>IF('様式第4-3号 長期修繕計画表'!T7&gt;0,'様式第4-3号 長期修繕計画表'!T7,"")</f>
        <v/>
      </c>
      <c r="U7" s="392" t="str">
        <f>IF('様式第4-3号 長期修繕計画表'!U7&gt;0,'様式第4-3号 長期修繕計画表'!U7,"")</f>
        <v/>
      </c>
      <c r="V7" s="392" t="str">
        <f>IF('様式第4-3号 長期修繕計画表'!V7&gt;0,'様式第4-3号 長期修繕計画表'!V7,"")</f>
        <v/>
      </c>
      <c r="W7" s="392" t="str">
        <f>IF('様式第4-3号 長期修繕計画表'!W7&gt;0,'様式第4-3号 長期修繕計画表'!W7,"")</f>
        <v/>
      </c>
      <c r="X7" s="392" t="str">
        <f>IF('様式第4-3号 長期修繕計画表'!X7&gt;0,'様式第4-3号 長期修繕計画表'!X7,"")</f>
        <v/>
      </c>
      <c r="Y7" s="392" t="str">
        <f>IF('様式第4-3号 長期修繕計画表'!Y7&gt;0,'様式第4-3号 長期修繕計画表'!Y7,"")</f>
        <v/>
      </c>
      <c r="Z7" s="392" t="str">
        <f>IF('様式第4-3号 長期修繕計画表'!Z7&gt;0,'様式第4-3号 長期修繕計画表'!Z7,"")</f>
        <v/>
      </c>
      <c r="AA7" s="407" t="str">
        <f>IF('様式第4-3号 長期修繕計画表'!AA7&gt;0,'様式第4-3号 長期修繕計画表'!AA7,"")</f>
        <v/>
      </c>
      <c r="AB7" s="374" t="str">
        <f>IF('様式第4-3号 長期修繕計画表'!AB7&gt;0,'様式第4-3号 長期修繕計画表'!AB7,"")</f>
        <v/>
      </c>
      <c r="AC7" s="392" t="str">
        <f>IF('様式第4-3号 長期修繕計画表'!AC7&gt;0,'様式第4-3号 長期修繕計画表'!AC7,"")</f>
        <v/>
      </c>
      <c r="AD7" s="392" t="str">
        <f>IF('様式第4-3号 長期修繕計画表'!AD7&gt;0,'様式第4-3号 長期修繕計画表'!AD7,"")</f>
        <v/>
      </c>
      <c r="AE7" s="392" t="str">
        <f>IF('様式第4-3号 長期修繕計画表'!AE7&gt;0,'様式第4-3号 長期修繕計画表'!AE7,"")</f>
        <v/>
      </c>
      <c r="AF7" s="392" t="str">
        <f>IF('様式第4-3号 長期修繕計画表'!AF7&gt;0,'様式第4-3号 長期修繕計画表'!AF7,"")</f>
        <v/>
      </c>
      <c r="AG7" s="392" t="str">
        <f>IF('様式第4-3号 長期修繕計画表'!AG7&gt;0,'様式第4-3号 長期修繕計画表'!AG7,"")</f>
        <v/>
      </c>
      <c r="AH7" s="392" t="str">
        <f>IF('様式第4-3号 長期修繕計画表'!AH7&gt;0,'様式第4-3号 長期修繕計画表'!AH7,"")</f>
        <v/>
      </c>
      <c r="AI7" s="392" t="str">
        <f>IF('様式第4-3号 長期修繕計画表'!AI7&gt;0,'様式第4-3号 長期修繕計画表'!AI7,"")</f>
        <v/>
      </c>
      <c r="AJ7" s="392" t="str">
        <f>IF('様式第4-3号 長期修繕計画表'!AJ7&gt;0,'様式第4-3号 長期修繕計画表'!AJ7,"")</f>
        <v/>
      </c>
      <c r="AK7" s="407" t="str">
        <f>IF('様式第4-3号 長期修繕計画表'!AK7&gt;0,'様式第4-3号 長期修繕計画表'!AK7,"")</f>
        <v/>
      </c>
      <c r="AL7" s="374" t="str">
        <f>IF('様式第4-3号 長期修繕計画表'!AL7&gt;0,'様式第4-3号 長期修繕計画表'!AL7,"")</f>
        <v/>
      </c>
      <c r="AM7" s="392" t="str">
        <f>IF('様式第4-3号 長期修繕計画表'!AM7&gt;0,'様式第4-3号 長期修繕計画表'!AM7,"")</f>
        <v/>
      </c>
      <c r="AN7" s="392" t="str">
        <f>IF('様式第4-3号 長期修繕計画表'!AN7&gt;0,'様式第4-3号 長期修繕計画表'!AN7,"")</f>
        <v/>
      </c>
      <c r="AO7" s="392" t="str">
        <f>IF('様式第4-3号 長期修繕計画表'!AO7&gt;0,'様式第4-3号 長期修繕計画表'!AO7,"")</f>
        <v/>
      </c>
      <c r="AP7" s="392" t="str">
        <f>IF('様式第4-3号 長期修繕計画表'!AP7&gt;0,'様式第4-3号 長期修繕計画表'!AP7,"")</f>
        <v/>
      </c>
      <c r="AQ7" s="392" t="str">
        <f>IF('様式第4-3号 長期修繕計画表'!AQ7&gt;0,'様式第4-3号 長期修繕計画表'!AQ7,"")</f>
        <v/>
      </c>
      <c r="AR7" s="392" t="str">
        <f>IF('様式第4-3号 長期修繕計画表'!AR7&gt;0,'様式第4-3号 長期修繕計画表'!AR7,"")</f>
        <v/>
      </c>
      <c r="AS7" s="392" t="str">
        <f>IF('様式第4-3号 長期修繕計画表'!AS7&gt;0,'様式第4-3号 長期修繕計画表'!AS7,"")</f>
        <v/>
      </c>
      <c r="AT7" s="392" t="str">
        <f>IF('様式第4-3号 長期修繕計画表'!AT7&gt;0,'様式第4-3号 長期修繕計画表'!AT7,"")</f>
        <v/>
      </c>
      <c r="AU7" s="427" t="str">
        <f>IF('様式第4-3号 長期修繕計画表'!AU7&gt;0,'様式第4-3号 長期修繕計画表'!AU7,"")</f>
        <v/>
      </c>
      <c r="AV7" s="441">
        <f t="shared" ref="AV7:AV29" si="0">SUM(R7:AU7)</f>
        <v>0</v>
      </c>
      <c r="AW7" s="456"/>
      <c r="AX7" s="461"/>
      <c r="AZ7" s="466"/>
    </row>
    <row r="8" spans="1:52" s="225" customFormat="1" ht="17.100000000000001" customHeight="1">
      <c r="A8" s="233" t="s">
        <v>291</v>
      </c>
      <c r="B8" s="249" t="s">
        <v>243</v>
      </c>
      <c r="C8" s="268"/>
      <c r="D8" s="286"/>
      <c r="E8" s="290"/>
      <c r="F8" s="291"/>
      <c r="G8" s="306"/>
      <c r="H8" s="306"/>
      <c r="I8" s="334"/>
      <c r="J8" s="340"/>
      <c r="K8" s="352"/>
      <c r="L8" s="352"/>
      <c r="M8" s="352"/>
      <c r="N8" s="352"/>
      <c r="O8" s="352"/>
      <c r="P8" s="354"/>
      <c r="Q8" s="357"/>
      <c r="R8" s="375" t="str">
        <f>IF('様式第4-3号 長期修繕計画表'!R10&gt;0,'様式第4-3号 長期修繕計画表'!R10,"")</f>
        <v/>
      </c>
      <c r="S8" s="393" t="str">
        <f>IF('様式第4-3号 長期修繕計画表'!S10&gt;0,'様式第4-3号 長期修繕計画表'!S10,"")</f>
        <v/>
      </c>
      <c r="T8" s="393" t="str">
        <f>IF('様式第4-3号 長期修繕計画表'!T10&gt;0,'様式第4-3号 長期修繕計画表'!T10,"")</f>
        <v/>
      </c>
      <c r="U8" s="393" t="str">
        <f>IF('様式第4-3号 長期修繕計画表'!U10&gt;0,'様式第4-3号 長期修繕計画表'!U10,"")</f>
        <v/>
      </c>
      <c r="V8" s="393" t="str">
        <f>IF('様式第4-3号 長期修繕計画表'!V10&gt;0,'様式第4-3号 長期修繕計画表'!V10,"")</f>
        <v/>
      </c>
      <c r="W8" s="393" t="str">
        <f>IF('様式第4-3号 長期修繕計画表'!W10&gt;0,'様式第4-3号 長期修繕計画表'!W10,"")</f>
        <v/>
      </c>
      <c r="X8" s="393" t="str">
        <f>IF('様式第4-3号 長期修繕計画表'!X10&gt;0,'様式第4-3号 長期修繕計画表'!X10,"")</f>
        <v/>
      </c>
      <c r="Y8" s="393" t="str">
        <f>IF('様式第4-3号 長期修繕計画表'!Y10&gt;0,'様式第4-3号 長期修繕計画表'!Y10,"")</f>
        <v/>
      </c>
      <c r="Z8" s="393" t="str">
        <f>IF('様式第4-3号 長期修繕計画表'!Z10&gt;0,'様式第4-3号 長期修繕計画表'!Z10,"")</f>
        <v/>
      </c>
      <c r="AA8" s="408" t="str">
        <f>IF('様式第4-3号 長期修繕計画表'!AA10&gt;0,'様式第4-3号 長期修繕計画表'!AA10,"")</f>
        <v/>
      </c>
      <c r="AB8" s="375" t="str">
        <f>IF('様式第4-3号 長期修繕計画表'!AB10&gt;0,'様式第4-3号 長期修繕計画表'!AB10,"")</f>
        <v/>
      </c>
      <c r="AC8" s="393" t="str">
        <f>IF('様式第4-3号 長期修繕計画表'!AC10&gt;0,'様式第4-3号 長期修繕計画表'!AC10,"")</f>
        <v/>
      </c>
      <c r="AD8" s="393" t="str">
        <f>IF('様式第4-3号 長期修繕計画表'!AD10&gt;0,'様式第4-3号 長期修繕計画表'!AD10,"")</f>
        <v/>
      </c>
      <c r="AE8" s="393" t="str">
        <f>IF('様式第4-3号 長期修繕計画表'!AE10&gt;0,'様式第4-3号 長期修繕計画表'!AE10,"")</f>
        <v/>
      </c>
      <c r="AF8" s="393" t="str">
        <f>IF('様式第4-3号 長期修繕計画表'!AF10&gt;0,'様式第4-3号 長期修繕計画表'!AF10,"")</f>
        <v/>
      </c>
      <c r="AG8" s="393" t="str">
        <f>IF('様式第4-3号 長期修繕計画表'!AG10&gt;0,'様式第4-3号 長期修繕計画表'!AG10,"")</f>
        <v/>
      </c>
      <c r="AH8" s="393" t="str">
        <f>IF('様式第4-3号 長期修繕計画表'!AH10&gt;0,'様式第4-3号 長期修繕計画表'!AH10,"")</f>
        <v/>
      </c>
      <c r="AI8" s="393" t="str">
        <f>IF('様式第4-3号 長期修繕計画表'!AI10&gt;0,'様式第4-3号 長期修繕計画表'!AI10,"")</f>
        <v/>
      </c>
      <c r="AJ8" s="393" t="str">
        <f>IF('様式第4-3号 長期修繕計画表'!AJ10&gt;0,'様式第4-3号 長期修繕計画表'!AJ10,"")</f>
        <v/>
      </c>
      <c r="AK8" s="408" t="str">
        <f>IF('様式第4-3号 長期修繕計画表'!AK10&gt;0,'様式第4-3号 長期修繕計画表'!AK10,"")</f>
        <v/>
      </c>
      <c r="AL8" s="375" t="str">
        <f>IF('様式第4-3号 長期修繕計画表'!AL10&gt;0,'様式第4-3号 長期修繕計画表'!AL10,"")</f>
        <v/>
      </c>
      <c r="AM8" s="393" t="str">
        <f>IF('様式第4-3号 長期修繕計画表'!AM10&gt;0,'様式第4-3号 長期修繕計画表'!AM10,"")</f>
        <v/>
      </c>
      <c r="AN8" s="393" t="str">
        <f>IF('様式第4-3号 長期修繕計画表'!AN10&gt;0,'様式第4-3号 長期修繕計画表'!AN10,"")</f>
        <v/>
      </c>
      <c r="AO8" s="393" t="str">
        <f>IF('様式第4-3号 長期修繕計画表'!AO10&gt;0,'様式第4-3号 長期修繕計画表'!AO10,"")</f>
        <v/>
      </c>
      <c r="AP8" s="393" t="str">
        <f>IF('様式第4-3号 長期修繕計画表'!AP10&gt;0,'様式第4-3号 長期修繕計画表'!AP10,"")</f>
        <v/>
      </c>
      <c r="AQ8" s="393" t="str">
        <f>IF('様式第4-3号 長期修繕計画表'!AQ10&gt;0,'様式第4-3号 長期修繕計画表'!AQ10,"")</f>
        <v/>
      </c>
      <c r="AR8" s="393" t="str">
        <f>IF('様式第4-3号 長期修繕計画表'!AR10&gt;0,'様式第4-3号 長期修繕計画表'!AR10,"")</f>
        <v/>
      </c>
      <c r="AS8" s="393" t="str">
        <f>IF('様式第4-3号 長期修繕計画表'!AS10&gt;0,'様式第4-3号 長期修繕計画表'!AS10,"")</f>
        <v/>
      </c>
      <c r="AT8" s="393" t="str">
        <f>IF('様式第4-3号 長期修繕計画表'!AT10&gt;0,'様式第4-3号 長期修繕計画表'!AT10,"")</f>
        <v/>
      </c>
      <c r="AU8" s="428" t="str">
        <f>IF('様式第4-3号 長期修繕計画表'!AU10&gt;0,'様式第4-3号 長期修繕計画表'!AU10,"")</f>
        <v/>
      </c>
      <c r="AV8" s="442">
        <f t="shared" si="0"/>
        <v>0</v>
      </c>
      <c r="AW8" s="457"/>
      <c r="AX8" s="462"/>
      <c r="AZ8" s="467"/>
    </row>
    <row r="9" spans="1:52" s="225" customFormat="1" ht="17.100000000000001" customHeight="1">
      <c r="A9" s="234"/>
      <c r="B9" s="248" t="s">
        <v>144</v>
      </c>
      <c r="C9" s="267"/>
      <c r="D9" s="285"/>
      <c r="E9" s="289"/>
      <c r="F9" s="289"/>
      <c r="G9" s="305"/>
      <c r="H9" s="320"/>
      <c r="I9" s="333"/>
      <c r="J9" s="339"/>
      <c r="K9" s="305"/>
      <c r="L9" s="305"/>
      <c r="M9" s="305"/>
      <c r="N9" s="305"/>
      <c r="O9" s="305"/>
      <c r="P9" s="353"/>
      <c r="Q9" s="356"/>
      <c r="R9" s="374" t="str">
        <f>IF('様式第4-3号 長期修繕計画表'!R18&gt;0,'様式第4-3号 長期修繕計画表'!R18,"")</f>
        <v/>
      </c>
      <c r="S9" s="392" t="str">
        <f>IF('様式第4-3号 長期修繕計画表'!S18&gt;0,'様式第4-3号 長期修繕計画表'!S18,"")</f>
        <v/>
      </c>
      <c r="T9" s="392" t="str">
        <f>IF('様式第4-3号 長期修繕計画表'!T18&gt;0,'様式第4-3号 長期修繕計画表'!T18,"")</f>
        <v/>
      </c>
      <c r="U9" s="392" t="str">
        <f>IF('様式第4-3号 長期修繕計画表'!U18&gt;0,'様式第4-3号 長期修繕計画表'!U18,"")</f>
        <v/>
      </c>
      <c r="V9" s="392" t="str">
        <f>IF('様式第4-3号 長期修繕計画表'!V18&gt;0,'様式第4-3号 長期修繕計画表'!V18,"")</f>
        <v/>
      </c>
      <c r="W9" s="392" t="str">
        <f>IF('様式第4-3号 長期修繕計画表'!W18&gt;0,'様式第4-3号 長期修繕計画表'!W18,"")</f>
        <v/>
      </c>
      <c r="X9" s="392" t="str">
        <f>IF('様式第4-3号 長期修繕計画表'!X18&gt;0,'様式第4-3号 長期修繕計画表'!X18,"")</f>
        <v/>
      </c>
      <c r="Y9" s="392" t="str">
        <f>IF('様式第4-3号 長期修繕計画表'!Y18&gt;0,'様式第4-3号 長期修繕計画表'!Y18,"")</f>
        <v/>
      </c>
      <c r="Z9" s="392" t="str">
        <f>IF('様式第4-3号 長期修繕計画表'!Z18&gt;0,'様式第4-3号 長期修繕計画表'!Z18,"")</f>
        <v/>
      </c>
      <c r="AA9" s="407" t="str">
        <f>IF('様式第4-3号 長期修繕計画表'!AA18&gt;0,'様式第4-3号 長期修繕計画表'!AA18,"")</f>
        <v/>
      </c>
      <c r="AB9" s="374" t="str">
        <f>IF('様式第4-3号 長期修繕計画表'!AB18&gt;0,'様式第4-3号 長期修繕計画表'!AB18,"")</f>
        <v/>
      </c>
      <c r="AC9" s="392" t="str">
        <f>IF('様式第4-3号 長期修繕計画表'!AC18&gt;0,'様式第4-3号 長期修繕計画表'!AC18,"")</f>
        <v/>
      </c>
      <c r="AD9" s="392" t="str">
        <f>IF('様式第4-3号 長期修繕計画表'!AD18&gt;0,'様式第4-3号 長期修繕計画表'!AD18,"")</f>
        <v/>
      </c>
      <c r="AE9" s="392" t="str">
        <f>IF('様式第4-3号 長期修繕計画表'!AE18&gt;0,'様式第4-3号 長期修繕計画表'!AE18,"")</f>
        <v/>
      </c>
      <c r="AF9" s="392" t="str">
        <f>IF('様式第4-3号 長期修繕計画表'!AF18&gt;0,'様式第4-3号 長期修繕計画表'!AF18,"")</f>
        <v/>
      </c>
      <c r="AG9" s="392" t="str">
        <f>IF('様式第4-3号 長期修繕計画表'!AG18&gt;0,'様式第4-3号 長期修繕計画表'!AG18,"")</f>
        <v/>
      </c>
      <c r="AH9" s="392" t="str">
        <f>IF('様式第4-3号 長期修繕計画表'!AH18&gt;0,'様式第4-3号 長期修繕計画表'!AH18,"")</f>
        <v/>
      </c>
      <c r="AI9" s="392" t="str">
        <f>IF('様式第4-3号 長期修繕計画表'!AI18&gt;0,'様式第4-3号 長期修繕計画表'!AI18,"")</f>
        <v/>
      </c>
      <c r="AJ9" s="392" t="str">
        <f>IF('様式第4-3号 長期修繕計画表'!AJ18&gt;0,'様式第4-3号 長期修繕計画表'!AJ18,"")</f>
        <v/>
      </c>
      <c r="AK9" s="407" t="str">
        <f>IF('様式第4-3号 長期修繕計画表'!AK18&gt;0,'様式第4-3号 長期修繕計画表'!AK18,"")</f>
        <v/>
      </c>
      <c r="AL9" s="374" t="str">
        <f>IF('様式第4-3号 長期修繕計画表'!AL18&gt;0,'様式第4-3号 長期修繕計画表'!AL18,"")</f>
        <v/>
      </c>
      <c r="AM9" s="392" t="str">
        <f>IF('様式第4-3号 長期修繕計画表'!AM18&gt;0,'様式第4-3号 長期修繕計画表'!AM18,"")</f>
        <v/>
      </c>
      <c r="AN9" s="392" t="str">
        <f>IF('様式第4-3号 長期修繕計画表'!AN18&gt;0,'様式第4-3号 長期修繕計画表'!AN18,"")</f>
        <v/>
      </c>
      <c r="AO9" s="392" t="str">
        <f>IF('様式第4-3号 長期修繕計画表'!AO18&gt;0,'様式第4-3号 長期修繕計画表'!AO18,"")</f>
        <v/>
      </c>
      <c r="AP9" s="392" t="str">
        <f>IF('様式第4-3号 長期修繕計画表'!AP18&gt;0,'様式第4-3号 長期修繕計画表'!AP18,"")</f>
        <v/>
      </c>
      <c r="AQ9" s="392" t="str">
        <f>IF('様式第4-3号 長期修繕計画表'!AQ18&gt;0,'様式第4-3号 長期修繕計画表'!AQ18,"")</f>
        <v/>
      </c>
      <c r="AR9" s="392" t="str">
        <f>IF('様式第4-3号 長期修繕計画表'!AR18&gt;0,'様式第4-3号 長期修繕計画表'!AR18,"")</f>
        <v/>
      </c>
      <c r="AS9" s="392" t="str">
        <f>IF('様式第4-3号 長期修繕計画表'!AS18&gt;0,'様式第4-3号 長期修繕計画表'!AS18,"")</f>
        <v/>
      </c>
      <c r="AT9" s="392" t="str">
        <f>IF('様式第4-3号 長期修繕計画表'!AT18&gt;0,'様式第4-3号 長期修繕計画表'!AT18,"")</f>
        <v/>
      </c>
      <c r="AU9" s="427" t="str">
        <f>IF('様式第4-3号 長期修繕計画表'!AU18&gt;0,'様式第4-3号 長期修繕計画表'!AU18,"")</f>
        <v/>
      </c>
      <c r="AV9" s="441">
        <f t="shared" si="0"/>
        <v>0</v>
      </c>
      <c r="AW9" s="456"/>
      <c r="AX9" s="461"/>
      <c r="AZ9" s="466"/>
    </row>
    <row r="10" spans="1:52" s="225" customFormat="1" ht="17.100000000000001" customHeight="1">
      <c r="A10" s="235"/>
      <c r="B10" s="248" t="s">
        <v>398</v>
      </c>
      <c r="C10" s="267"/>
      <c r="D10" s="285"/>
      <c r="E10" s="289"/>
      <c r="F10" s="289"/>
      <c r="G10" s="305"/>
      <c r="H10" s="320"/>
      <c r="I10" s="333"/>
      <c r="J10" s="339"/>
      <c r="K10" s="305"/>
      <c r="L10" s="305"/>
      <c r="M10" s="305"/>
      <c r="N10" s="305"/>
      <c r="O10" s="305"/>
      <c r="P10" s="353"/>
      <c r="Q10" s="356"/>
      <c r="R10" s="374" t="str">
        <f>IF('様式第4-3号 長期修繕計画表'!R21&gt;0,'様式第4-3号 長期修繕計画表'!R21,"")</f>
        <v/>
      </c>
      <c r="S10" s="392" t="str">
        <f>IF('様式第4-3号 長期修繕計画表'!S21&gt;0,'様式第4-3号 長期修繕計画表'!S21,"")</f>
        <v/>
      </c>
      <c r="T10" s="392" t="str">
        <f>IF('様式第4-3号 長期修繕計画表'!T21&gt;0,'様式第4-3号 長期修繕計画表'!T21,"")</f>
        <v/>
      </c>
      <c r="U10" s="392" t="str">
        <f>IF('様式第4-3号 長期修繕計画表'!U21&gt;0,'様式第4-3号 長期修繕計画表'!U21,"")</f>
        <v/>
      </c>
      <c r="V10" s="392" t="str">
        <f>IF('様式第4-3号 長期修繕計画表'!V21&gt;0,'様式第4-3号 長期修繕計画表'!V21,"")</f>
        <v/>
      </c>
      <c r="W10" s="392" t="str">
        <f>IF('様式第4-3号 長期修繕計画表'!W21&gt;0,'様式第4-3号 長期修繕計画表'!W21,"")</f>
        <v/>
      </c>
      <c r="X10" s="392" t="str">
        <f>IF('様式第4-3号 長期修繕計画表'!X21&gt;0,'様式第4-3号 長期修繕計画表'!X21,"")</f>
        <v/>
      </c>
      <c r="Y10" s="392" t="str">
        <f>IF('様式第4-3号 長期修繕計画表'!Y21&gt;0,'様式第4-3号 長期修繕計画表'!Y21,"")</f>
        <v/>
      </c>
      <c r="Z10" s="392" t="str">
        <f>IF('様式第4-3号 長期修繕計画表'!Z21&gt;0,'様式第4-3号 長期修繕計画表'!Z21,"")</f>
        <v/>
      </c>
      <c r="AA10" s="407" t="str">
        <f>IF('様式第4-3号 長期修繕計画表'!AA21&gt;0,'様式第4-3号 長期修繕計画表'!AA21,"")</f>
        <v/>
      </c>
      <c r="AB10" s="374" t="str">
        <f>IF('様式第4-3号 長期修繕計画表'!AB21&gt;0,'様式第4-3号 長期修繕計画表'!AB21,"")</f>
        <v/>
      </c>
      <c r="AC10" s="392" t="str">
        <f>IF('様式第4-3号 長期修繕計画表'!AC21&gt;0,'様式第4-3号 長期修繕計画表'!AC21,"")</f>
        <v/>
      </c>
      <c r="AD10" s="392" t="str">
        <f>IF('様式第4-3号 長期修繕計画表'!AD21&gt;0,'様式第4-3号 長期修繕計画表'!AD21,"")</f>
        <v/>
      </c>
      <c r="AE10" s="392" t="str">
        <f>IF('様式第4-3号 長期修繕計画表'!AE21&gt;0,'様式第4-3号 長期修繕計画表'!AE21,"")</f>
        <v/>
      </c>
      <c r="AF10" s="392" t="str">
        <f>IF('様式第4-3号 長期修繕計画表'!AF21&gt;0,'様式第4-3号 長期修繕計画表'!AF21,"")</f>
        <v/>
      </c>
      <c r="AG10" s="392" t="str">
        <f>IF('様式第4-3号 長期修繕計画表'!AG21&gt;0,'様式第4-3号 長期修繕計画表'!AG21,"")</f>
        <v/>
      </c>
      <c r="AH10" s="392" t="str">
        <f>IF('様式第4-3号 長期修繕計画表'!AH21&gt;0,'様式第4-3号 長期修繕計画表'!AH21,"")</f>
        <v/>
      </c>
      <c r="AI10" s="392" t="str">
        <f>IF('様式第4-3号 長期修繕計画表'!AI21&gt;0,'様式第4-3号 長期修繕計画表'!AI21,"")</f>
        <v/>
      </c>
      <c r="AJ10" s="392" t="str">
        <f>IF('様式第4-3号 長期修繕計画表'!AJ21&gt;0,'様式第4-3号 長期修繕計画表'!AJ21,"")</f>
        <v/>
      </c>
      <c r="AK10" s="407" t="str">
        <f>IF('様式第4-3号 長期修繕計画表'!AK21&gt;0,'様式第4-3号 長期修繕計画表'!AK21,"")</f>
        <v/>
      </c>
      <c r="AL10" s="374" t="str">
        <f>IF('様式第4-3号 長期修繕計画表'!AL21&gt;0,'様式第4-3号 長期修繕計画表'!AL21,"")</f>
        <v/>
      </c>
      <c r="AM10" s="392" t="str">
        <f>IF('様式第4-3号 長期修繕計画表'!AM21&gt;0,'様式第4-3号 長期修繕計画表'!AM21,"")</f>
        <v/>
      </c>
      <c r="AN10" s="392" t="str">
        <f>IF('様式第4-3号 長期修繕計画表'!AN21&gt;0,'様式第4-3号 長期修繕計画表'!AN21,"")</f>
        <v/>
      </c>
      <c r="AO10" s="392" t="str">
        <f>IF('様式第4-3号 長期修繕計画表'!AO21&gt;0,'様式第4-3号 長期修繕計画表'!AO21,"")</f>
        <v/>
      </c>
      <c r="AP10" s="392" t="str">
        <f>IF('様式第4-3号 長期修繕計画表'!AP21&gt;0,'様式第4-3号 長期修繕計画表'!AP21,"")</f>
        <v/>
      </c>
      <c r="AQ10" s="392" t="str">
        <f>IF('様式第4-3号 長期修繕計画表'!AQ21&gt;0,'様式第4-3号 長期修繕計画表'!AQ21,"")</f>
        <v/>
      </c>
      <c r="AR10" s="392" t="str">
        <f>IF('様式第4-3号 長期修繕計画表'!AR21&gt;0,'様式第4-3号 長期修繕計画表'!AR21,"")</f>
        <v/>
      </c>
      <c r="AS10" s="392" t="str">
        <f>IF('様式第4-3号 長期修繕計画表'!AS21&gt;0,'様式第4-3号 長期修繕計画表'!AS21,"")</f>
        <v/>
      </c>
      <c r="AT10" s="392" t="str">
        <f>IF('様式第4-3号 長期修繕計画表'!AT21&gt;0,'様式第4-3号 長期修繕計画表'!AT21,"")</f>
        <v/>
      </c>
      <c r="AU10" s="427" t="str">
        <f>IF('様式第4-3号 長期修繕計画表'!AU21&gt;0,'様式第4-3号 長期修繕計画表'!AU21,"")</f>
        <v/>
      </c>
      <c r="AV10" s="441">
        <f t="shared" si="0"/>
        <v>0</v>
      </c>
      <c r="AW10" s="456"/>
      <c r="AX10" s="461"/>
      <c r="AZ10" s="466"/>
    </row>
    <row r="11" spans="1:52" s="225" customFormat="1" ht="17.100000000000001" customHeight="1">
      <c r="A11" s="235"/>
      <c r="B11" s="248" t="s">
        <v>81</v>
      </c>
      <c r="C11" s="267"/>
      <c r="D11" s="285"/>
      <c r="E11" s="289"/>
      <c r="F11" s="289"/>
      <c r="G11" s="305"/>
      <c r="H11" s="320"/>
      <c r="I11" s="333"/>
      <c r="J11" s="339"/>
      <c r="K11" s="305"/>
      <c r="L11" s="305"/>
      <c r="M11" s="305"/>
      <c r="N11" s="305"/>
      <c r="O11" s="305"/>
      <c r="P11" s="353"/>
      <c r="Q11" s="356"/>
      <c r="R11" s="374" t="str">
        <f>IF('様式第4-3号 長期修繕計画表'!R31&gt;0,'様式第4-3号 長期修繕計画表'!R31,"")</f>
        <v/>
      </c>
      <c r="S11" s="392" t="str">
        <f>IF('様式第4-3号 長期修繕計画表'!S31&gt;0,'様式第4-3号 長期修繕計画表'!S31,"")</f>
        <v/>
      </c>
      <c r="T11" s="392" t="str">
        <f>IF('様式第4-3号 長期修繕計画表'!T31&gt;0,'様式第4-3号 長期修繕計画表'!T31,"")</f>
        <v/>
      </c>
      <c r="U11" s="392" t="str">
        <f>IF('様式第4-3号 長期修繕計画表'!U31&gt;0,'様式第4-3号 長期修繕計画表'!U31,"")</f>
        <v/>
      </c>
      <c r="V11" s="392" t="str">
        <f>IF('様式第4-3号 長期修繕計画表'!V31&gt;0,'様式第4-3号 長期修繕計画表'!V31,"")</f>
        <v/>
      </c>
      <c r="W11" s="392" t="str">
        <f>IF('様式第4-3号 長期修繕計画表'!W31&gt;0,'様式第4-3号 長期修繕計画表'!W31,"")</f>
        <v/>
      </c>
      <c r="X11" s="392" t="str">
        <f>IF('様式第4-3号 長期修繕計画表'!X31&gt;0,'様式第4-3号 長期修繕計画表'!X31,"")</f>
        <v/>
      </c>
      <c r="Y11" s="392" t="str">
        <f>IF('様式第4-3号 長期修繕計画表'!Y31&gt;0,'様式第4-3号 長期修繕計画表'!Y31,"")</f>
        <v/>
      </c>
      <c r="Z11" s="392" t="str">
        <f>IF('様式第4-3号 長期修繕計画表'!Z31&gt;0,'様式第4-3号 長期修繕計画表'!Z31,"")</f>
        <v/>
      </c>
      <c r="AA11" s="407" t="str">
        <f>IF('様式第4-3号 長期修繕計画表'!AA31&gt;0,'様式第4-3号 長期修繕計画表'!AA31,"")</f>
        <v/>
      </c>
      <c r="AB11" s="374" t="str">
        <f>IF('様式第4-3号 長期修繕計画表'!AB31&gt;0,'様式第4-3号 長期修繕計画表'!AB31,"")</f>
        <v/>
      </c>
      <c r="AC11" s="392" t="str">
        <f>IF('様式第4-3号 長期修繕計画表'!AC31&gt;0,'様式第4-3号 長期修繕計画表'!AC31,"")</f>
        <v/>
      </c>
      <c r="AD11" s="392" t="str">
        <f>IF('様式第4-3号 長期修繕計画表'!AD31&gt;0,'様式第4-3号 長期修繕計画表'!AD31,"")</f>
        <v/>
      </c>
      <c r="AE11" s="392" t="str">
        <f>IF('様式第4-3号 長期修繕計画表'!AE31&gt;0,'様式第4-3号 長期修繕計画表'!AE31,"")</f>
        <v/>
      </c>
      <c r="AF11" s="392" t="str">
        <f>IF('様式第4-3号 長期修繕計画表'!AF31&gt;0,'様式第4-3号 長期修繕計画表'!AF31,"")</f>
        <v/>
      </c>
      <c r="AG11" s="392" t="str">
        <f>IF('様式第4-3号 長期修繕計画表'!AG31&gt;0,'様式第4-3号 長期修繕計画表'!AG31,"")</f>
        <v/>
      </c>
      <c r="AH11" s="392" t="str">
        <f>IF('様式第4-3号 長期修繕計画表'!AH31&gt;0,'様式第4-3号 長期修繕計画表'!AH31,"")</f>
        <v/>
      </c>
      <c r="AI11" s="392" t="str">
        <f>IF('様式第4-3号 長期修繕計画表'!AI31&gt;0,'様式第4-3号 長期修繕計画表'!AI31,"")</f>
        <v/>
      </c>
      <c r="AJ11" s="392" t="str">
        <f>IF('様式第4-3号 長期修繕計画表'!AJ31&gt;0,'様式第4-3号 長期修繕計画表'!AJ31,"")</f>
        <v/>
      </c>
      <c r="AK11" s="407" t="str">
        <f>IF('様式第4-3号 長期修繕計画表'!AK31&gt;0,'様式第4-3号 長期修繕計画表'!AK31,"")</f>
        <v/>
      </c>
      <c r="AL11" s="374" t="str">
        <f>IF('様式第4-3号 長期修繕計画表'!AL31&gt;0,'様式第4-3号 長期修繕計画表'!AL31,"")</f>
        <v/>
      </c>
      <c r="AM11" s="392" t="str">
        <f>IF('様式第4-3号 長期修繕計画表'!AM31&gt;0,'様式第4-3号 長期修繕計画表'!AM31,"")</f>
        <v/>
      </c>
      <c r="AN11" s="392" t="str">
        <f>IF('様式第4-3号 長期修繕計画表'!AN31&gt;0,'様式第4-3号 長期修繕計画表'!AN31,"")</f>
        <v/>
      </c>
      <c r="AO11" s="392" t="str">
        <f>IF('様式第4-3号 長期修繕計画表'!AO31&gt;0,'様式第4-3号 長期修繕計画表'!AO31,"")</f>
        <v/>
      </c>
      <c r="AP11" s="392" t="str">
        <f>IF('様式第4-3号 長期修繕計画表'!AP31&gt;0,'様式第4-3号 長期修繕計画表'!AP31,"")</f>
        <v/>
      </c>
      <c r="AQ11" s="392" t="str">
        <f>IF('様式第4-3号 長期修繕計画表'!AQ31&gt;0,'様式第4-3号 長期修繕計画表'!AQ31,"")</f>
        <v/>
      </c>
      <c r="AR11" s="392" t="str">
        <f>IF('様式第4-3号 長期修繕計画表'!AR31&gt;0,'様式第4-3号 長期修繕計画表'!AR31,"")</f>
        <v/>
      </c>
      <c r="AS11" s="392" t="str">
        <f>IF('様式第4-3号 長期修繕計画表'!AS31&gt;0,'様式第4-3号 長期修繕計画表'!AS31,"")</f>
        <v/>
      </c>
      <c r="AT11" s="392" t="str">
        <f>IF('様式第4-3号 長期修繕計画表'!AT31&gt;0,'様式第4-3号 長期修繕計画表'!AT31,"")</f>
        <v/>
      </c>
      <c r="AU11" s="427" t="str">
        <f>IF('様式第4-3号 長期修繕計画表'!AU31&gt;0,'様式第4-3号 長期修繕計画表'!AU31,"")</f>
        <v/>
      </c>
      <c r="AV11" s="441">
        <f t="shared" si="0"/>
        <v>0</v>
      </c>
      <c r="AW11" s="456"/>
      <c r="AX11" s="461"/>
      <c r="AZ11" s="466"/>
    </row>
    <row r="12" spans="1:52" s="225" customFormat="1" ht="17.100000000000001" customHeight="1">
      <c r="A12" s="235"/>
      <c r="B12" s="248" t="s">
        <v>301</v>
      </c>
      <c r="C12" s="267"/>
      <c r="D12" s="285"/>
      <c r="E12" s="289"/>
      <c r="F12" s="289"/>
      <c r="G12" s="305"/>
      <c r="H12" s="320"/>
      <c r="I12" s="333"/>
      <c r="J12" s="339"/>
      <c r="K12" s="305"/>
      <c r="L12" s="305"/>
      <c r="M12" s="305"/>
      <c r="N12" s="305"/>
      <c r="O12" s="305"/>
      <c r="P12" s="353"/>
      <c r="Q12" s="356"/>
      <c r="R12" s="374" t="str">
        <f>IF('様式第4-3号 長期修繕計画表'!R35&gt;0,'様式第4-3号 長期修繕計画表'!R35,"")</f>
        <v/>
      </c>
      <c r="S12" s="392" t="str">
        <f>IF('様式第4-3号 長期修繕計画表'!S35&gt;0,'様式第4-3号 長期修繕計画表'!S35,"")</f>
        <v/>
      </c>
      <c r="T12" s="392" t="str">
        <f>IF('様式第4-3号 長期修繕計画表'!T35&gt;0,'様式第4-3号 長期修繕計画表'!T35,"")</f>
        <v/>
      </c>
      <c r="U12" s="392" t="str">
        <f>IF('様式第4-3号 長期修繕計画表'!U35&gt;0,'様式第4-3号 長期修繕計画表'!U35,"")</f>
        <v/>
      </c>
      <c r="V12" s="392" t="str">
        <f>IF('様式第4-3号 長期修繕計画表'!V35&gt;0,'様式第4-3号 長期修繕計画表'!V35,"")</f>
        <v/>
      </c>
      <c r="W12" s="392" t="str">
        <f>IF('様式第4-3号 長期修繕計画表'!W35&gt;0,'様式第4-3号 長期修繕計画表'!W35,"")</f>
        <v/>
      </c>
      <c r="X12" s="392" t="str">
        <f>IF('様式第4-3号 長期修繕計画表'!X35&gt;0,'様式第4-3号 長期修繕計画表'!X35,"")</f>
        <v/>
      </c>
      <c r="Y12" s="392" t="str">
        <f>IF('様式第4-3号 長期修繕計画表'!Y35&gt;0,'様式第4-3号 長期修繕計画表'!Y35,"")</f>
        <v/>
      </c>
      <c r="Z12" s="392" t="str">
        <f>IF('様式第4-3号 長期修繕計画表'!Z35&gt;0,'様式第4-3号 長期修繕計画表'!Z35,"")</f>
        <v/>
      </c>
      <c r="AA12" s="407" t="str">
        <f>IF('様式第4-3号 長期修繕計画表'!AA35&gt;0,'様式第4-3号 長期修繕計画表'!AA35,"")</f>
        <v/>
      </c>
      <c r="AB12" s="374" t="str">
        <f>IF('様式第4-3号 長期修繕計画表'!AB35&gt;0,'様式第4-3号 長期修繕計画表'!AB35,"")</f>
        <v/>
      </c>
      <c r="AC12" s="392" t="str">
        <f>IF('様式第4-3号 長期修繕計画表'!AC35&gt;0,'様式第4-3号 長期修繕計画表'!AC35,"")</f>
        <v/>
      </c>
      <c r="AD12" s="392" t="str">
        <f>IF('様式第4-3号 長期修繕計画表'!AD35&gt;0,'様式第4-3号 長期修繕計画表'!AD35,"")</f>
        <v/>
      </c>
      <c r="AE12" s="392" t="str">
        <f>IF('様式第4-3号 長期修繕計画表'!AE35&gt;0,'様式第4-3号 長期修繕計画表'!AE35,"")</f>
        <v/>
      </c>
      <c r="AF12" s="392" t="str">
        <f>IF('様式第4-3号 長期修繕計画表'!AF35&gt;0,'様式第4-3号 長期修繕計画表'!AF35,"")</f>
        <v/>
      </c>
      <c r="AG12" s="392" t="str">
        <f>IF('様式第4-3号 長期修繕計画表'!AG35&gt;0,'様式第4-3号 長期修繕計画表'!AG35,"")</f>
        <v/>
      </c>
      <c r="AH12" s="392" t="str">
        <f>IF('様式第4-3号 長期修繕計画表'!AH35&gt;0,'様式第4-3号 長期修繕計画表'!AH35,"")</f>
        <v/>
      </c>
      <c r="AI12" s="392" t="str">
        <f>IF('様式第4-3号 長期修繕計画表'!AI35&gt;0,'様式第4-3号 長期修繕計画表'!AI35,"")</f>
        <v/>
      </c>
      <c r="AJ12" s="392" t="str">
        <f>IF('様式第4-3号 長期修繕計画表'!AJ35&gt;0,'様式第4-3号 長期修繕計画表'!AJ35,"")</f>
        <v/>
      </c>
      <c r="AK12" s="407" t="str">
        <f>IF('様式第4-3号 長期修繕計画表'!AK35&gt;0,'様式第4-3号 長期修繕計画表'!AK35,"")</f>
        <v/>
      </c>
      <c r="AL12" s="374" t="str">
        <f>IF('様式第4-3号 長期修繕計画表'!AL35&gt;0,'様式第4-3号 長期修繕計画表'!AL35,"")</f>
        <v/>
      </c>
      <c r="AM12" s="392" t="str">
        <f>IF('様式第4-3号 長期修繕計画表'!AM35&gt;0,'様式第4-3号 長期修繕計画表'!AM35,"")</f>
        <v/>
      </c>
      <c r="AN12" s="392" t="str">
        <f>IF('様式第4-3号 長期修繕計画表'!AN35&gt;0,'様式第4-3号 長期修繕計画表'!AN35,"")</f>
        <v/>
      </c>
      <c r="AO12" s="392" t="str">
        <f>IF('様式第4-3号 長期修繕計画表'!AO35&gt;0,'様式第4-3号 長期修繕計画表'!AO35,"")</f>
        <v/>
      </c>
      <c r="AP12" s="392" t="str">
        <f>IF('様式第4-3号 長期修繕計画表'!AP35&gt;0,'様式第4-3号 長期修繕計画表'!AP35,"")</f>
        <v/>
      </c>
      <c r="AQ12" s="392" t="str">
        <f>IF('様式第4-3号 長期修繕計画表'!AQ35&gt;0,'様式第4-3号 長期修繕計画表'!AQ35,"")</f>
        <v/>
      </c>
      <c r="AR12" s="392" t="str">
        <f>IF('様式第4-3号 長期修繕計画表'!AR35&gt;0,'様式第4-3号 長期修繕計画表'!AR35,"")</f>
        <v/>
      </c>
      <c r="AS12" s="392" t="str">
        <f>IF('様式第4-3号 長期修繕計画表'!AS35&gt;0,'様式第4-3号 長期修繕計画表'!AS35,"")</f>
        <v/>
      </c>
      <c r="AT12" s="392" t="str">
        <f>IF('様式第4-3号 長期修繕計画表'!AT35&gt;0,'様式第4-3号 長期修繕計画表'!AT35,"")</f>
        <v/>
      </c>
      <c r="AU12" s="427" t="str">
        <f>IF('様式第4-3号 長期修繕計画表'!AU35&gt;0,'様式第4-3号 長期修繕計画表'!AU35,"")</f>
        <v/>
      </c>
      <c r="AV12" s="441">
        <f t="shared" si="0"/>
        <v>0</v>
      </c>
      <c r="AW12" s="456"/>
      <c r="AX12" s="461"/>
      <c r="AZ12" s="466"/>
    </row>
    <row r="13" spans="1:52" s="225" customFormat="1" ht="17.100000000000001" customHeight="1">
      <c r="A13" s="236"/>
      <c r="B13" s="248" t="s">
        <v>109</v>
      </c>
      <c r="C13" s="267"/>
      <c r="D13" s="285"/>
      <c r="E13" s="289"/>
      <c r="F13" s="289"/>
      <c r="G13" s="305"/>
      <c r="H13" s="320"/>
      <c r="I13" s="333"/>
      <c r="J13" s="339"/>
      <c r="K13" s="305"/>
      <c r="L13" s="305"/>
      <c r="M13" s="305"/>
      <c r="N13" s="305"/>
      <c r="O13" s="305"/>
      <c r="P13" s="353"/>
      <c r="Q13" s="356"/>
      <c r="R13" s="374" t="str">
        <f>IF('様式第4-3号 長期修繕計画表'!R43&gt;0,'様式第4-3号 長期修繕計画表'!R43,"")</f>
        <v/>
      </c>
      <c r="S13" s="392" t="str">
        <f>IF('様式第4-3号 長期修繕計画表'!S43&gt;0,'様式第4-3号 長期修繕計画表'!S43,"")</f>
        <v/>
      </c>
      <c r="T13" s="392" t="str">
        <f>IF('様式第4-3号 長期修繕計画表'!T43&gt;0,'様式第4-3号 長期修繕計画表'!T43,"")</f>
        <v/>
      </c>
      <c r="U13" s="392" t="str">
        <f>IF('様式第4-3号 長期修繕計画表'!U43&gt;0,'様式第4-3号 長期修繕計画表'!U43,"")</f>
        <v/>
      </c>
      <c r="V13" s="392" t="str">
        <f>IF('様式第4-3号 長期修繕計画表'!V43&gt;0,'様式第4-3号 長期修繕計画表'!V43,"")</f>
        <v/>
      </c>
      <c r="W13" s="392" t="str">
        <f>IF('様式第4-3号 長期修繕計画表'!W43&gt;0,'様式第4-3号 長期修繕計画表'!W43,"")</f>
        <v/>
      </c>
      <c r="X13" s="392" t="str">
        <f>IF('様式第4-3号 長期修繕計画表'!X43&gt;0,'様式第4-3号 長期修繕計画表'!X43,"")</f>
        <v/>
      </c>
      <c r="Y13" s="392" t="str">
        <f>IF('様式第4-3号 長期修繕計画表'!Y43&gt;0,'様式第4-3号 長期修繕計画表'!Y43,"")</f>
        <v/>
      </c>
      <c r="Z13" s="392" t="str">
        <f>IF('様式第4-3号 長期修繕計画表'!Z43&gt;0,'様式第4-3号 長期修繕計画表'!Z43,"")</f>
        <v/>
      </c>
      <c r="AA13" s="407" t="str">
        <f>IF('様式第4-3号 長期修繕計画表'!AA43&gt;0,'様式第4-3号 長期修繕計画表'!AA43,"")</f>
        <v/>
      </c>
      <c r="AB13" s="374" t="str">
        <f>IF('様式第4-3号 長期修繕計画表'!AB43&gt;0,'様式第4-3号 長期修繕計画表'!AB43,"")</f>
        <v/>
      </c>
      <c r="AC13" s="392" t="str">
        <f>IF('様式第4-3号 長期修繕計画表'!AC43&gt;0,'様式第4-3号 長期修繕計画表'!AC43,"")</f>
        <v/>
      </c>
      <c r="AD13" s="392" t="str">
        <f>IF('様式第4-3号 長期修繕計画表'!AD43&gt;0,'様式第4-3号 長期修繕計画表'!AD43,"")</f>
        <v/>
      </c>
      <c r="AE13" s="392" t="str">
        <f>IF('様式第4-3号 長期修繕計画表'!AE43&gt;0,'様式第4-3号 長期修繕計画表'!AE43,"")</f>
        <v/>
      </c>
      <c r="AF13" s="392" t="str">
        <f>IF('様式第4-3号 長期修繕計画表'!AF43&gt;0,'様式第4-3号 長期修繕計画表'!AF43,"")</f>
        <v/>
      </c>
      <c r="AG13" s="392" t="str">
        <f>IF('様式第4-3号 長期修繕計画表'!AG43&gt;0,'様式第4-3号 長期修繕計画表'!AG43,"")</f>
        <v/>
      </c>
      <c r="AH13" s="392" t="str">
        <f>IF('様式第4-3号 長期修繕計画表'!AH43&gt;0,'様式第4-3号 長期修繕計画表'!AH43,"")</f>
        <v/>
      </c>
      <c r="AI13" s="392" t="str">
        <f>IF('様式第4-3号 長期修繕計画表'!AI43&gt;0,'様式第4-3号 長期修繕計画表'!AI43,"")</f>
        <v/>
      </c>
      <c r="AJ13" s="392" t="str">
        <f>IF('様式第4-3号 長期修繕計画表'!AJ43&gt;0,'様式第4-3号 長期修繕計画表'!AJ43,"")</f>
        <v/>
      </c>
      <c r="AK13" s="407" t="str">
        <f>IF('様式第4-3号 長期修繕計画表'!AK43&gt;0,'様式第4-3号 長期修繕計画表'!AK43,"")</f>
        <v/>
      </c>
      <c r="AL13" s="374" t="str">
        <f>IF('様式第4-3号 長期修繕計画表'!AL43&gt;0,'様式第4-3号 長期修繕計画表'!AL43,"")</f>
        <v/>
      </c>
      <c r="AM13" s="392" t="str">
        <f>IF('様式第4-3号 長期修繕計画表'!AM43&gt;0,'様式第4-3号 長期修繕計画表'!AM43,"")</f>
        <v/>
      </c>
      <c r="AN13" s="392" t="str">
        <f>IF('様式第4-3号 長期修繕計画表'!AN43&gt;0,'様式第4-3号 長期修繕計画表'!AN43,"")</f>
        <v/>
      </c>
      <c r="AO13" s="392" t="str">
        <f>IF('様式第4-3号 長期修繕計画表'!AO43&gt;0,'様式第4-3号 長期修繕計画表'!AO43,"")</f>
        <v/>
      </c>
      <c r="AP13" s="392" t="str">
        <f>IF('様式第4-3号 長期修繕計画表'!AP43&gt;0,'様式第4-3号 長期修繕計画表'!AP43,"")</f>
        <v/>
      </c>
      <c r="AQ13" s="392" t="str">
        <f>IF('様式第4-3号 長期修繕計画表'!AQ43&gt;0,'様式第4-3号 長期修繕計画表'!AQ43,"")</f>
        <v/>
      </c>
      <c r="AR13" s="392" t="str">
        <f>IF('様式第4-3号 長期修繕計画表'!AR43&gt;0,'様式第4-3号 長期修繕計画表'!AR43,"")</f>
        <v/>
      </c>
      <c r="AS13" s="392" t="str">
        <f>IF('様式第4-3号 長期修繕計画表'!AS43&gt;0,'様式第4-3号 長期修繕計画表'!AS43,"")</f>
        <v/>
      </c>
      <c r="AT13" s="392" t="str">
        <f>IF('様式第4-3号 長期修繕計画表'!AT43&gt;0,'様式第4-3号 長期修繕計画表'!AT43,"")</f>
        <v/>
      </c>
      <c r="AU13" s="427" t="str">
        <f>IF('様式第4-3号 長期修繕計画表'!AU43&gt;0,'様式第4-3号 長期修繕計画表'!AU43,"")</f>
        <v/>
      </c>
      <c r="AV13" s="441">
        <f t="shared" si="0"/>
        <v>0</v>
      </c>
      <c r="AW13" s="456"/>
      <c r="AX13" s="461"/>
      <c r="AZ13" s="466"/>
    </row>
    <row r="14" spans="1:52" s="225" customFormat="1" ht="17.100000000000001" customHeight="1">
      <c r="A14" s="237" t="s">
        <v>401</v>
      </c>
      <c r="B14" s="248" t="s">
        <v>313</v>
      </c>
      <c r="C14" s="267"/>
      <c r="D14" s="285"/>
      <c r="E14" s="289"/>
      <c r="F14" s="289"/>
      <c r="G14" s="305"/>
      <c r="H14" s="320"/>
      <c r="I14" s="333"/>
      <c r="J14" s="339"/>
      <c r="K14" s="305"/>
      <c r="L14" s="305"/>
      <c r="M14" s="305"/>
      <c r="N14" s="305"/>
      <c r="O14" s="305"/>
      <c r="P14" s="353"/>
      <c r="Q14" s="356"/>
      <c r="R14" s="374" t="str">
        <f>IF('様式第4-3号 長期修繕計画表'!R45&gt;0,'様式第4-3号 長期修繕計画表'!R45,"")</f>
        <v/>
      </c>
      <c r="S14" s="392" t="str">
        <f>IF('様式第4-3号 長期修繕計画表'!S45&gt;0,'様式第4-3号 長期修繕計画表'!S45,"")</f>
        <v/>
      </c>
      <c r="T14" s="392" t="str">
        <f>IF('様式第4-3号 長期修繕計画表'!T45&gt;0,'様式第4-3号 長期修繕計画表'!T45,"")</f>
        <v/>
      </c>
      <c r="U14" s="392" t="str">
        <f>IF('様式第4-3号 長期修繕計画表'!U45&gt;0,'様式第4-3号 長期修繕計画表'!U45,"")</f>
        <v/>
      </c>
      <c r="V14" s="392" t="str">
        <f>IF('様式第4-3号 長期修繕計画表'!V45&gt;0,'様式第4-3号 長期修繕計画表'!V45,"")</f>
        <v/>
      </c>
      <c r="W14" s="392" t="str">
        <f>IF('様式第4-3号 長期修繕計画表'!W45&gt;0,'様式第4-3号 長期修繕計画表'!W45,"")</f>
        <v/>
      </c>
      <c r="X14" s="392" t="str">
        <f>IF('様式第4-3号 長期修繕計画表'!X45&gt;0,'様式第4-3号 長期修繕計画表'!X45,"")</f>
        <v/>
      </c>
      <c r="Y14" s="392" t="str">
        <f>IF('様式第4-3号 長期修繕計画表'!Y45&gt;0,'様式第4-3号 長期修繕計画表'!Y45,"")</f>
        <v/>
      </c>
      <c r="Z14" s="392" t="str">
        <f>IF('様式第4-3号 長期修繕計画表'!Z45&gt;0,'様式第4-3号 長期修繕計画表'!Z45,"")</f>
        <v/>
      </c>
      <c r="AA14" s="407" t="str">
        <f>IF('様式第4-3号 長期修繕計画表'!AA45&gt;0,'様式第4-3号 長期修繕計画表'!AA45,"")</f>
        <v/>
      </c>
      <c r="AB14" s="374" t="str">
        <f>IF('様式第4-3号 長期修繕計画表'!AB45&gt;0,'様式第4-3号 長期修繕計画表'!AB45,"")</f>
        <v/>
      </c>
      <c r="AC14" s="392" t="str">
        <f>IF('様式第4-3号 長期修繕計画表'!AC45&gt;0,'様式第4-3号 長期修繕計画表'!AC45,"")</f>
        <v/>
      </c>
      <c r="AD14" s="392" t="str">
        <f>IF('様式第4-3号 長期修繕計画表'!AD45&gt;0,'様式第4-3号 長期修繕計画表'!AD45,"")</f>
        <v/>
      </c>
      <c r="AE14" s="392" t="str">
        <f>IF('様式第4-3号 長期修繕計画表'!AE45&gt;0,'様式第4-3号 長期修繕計画表'!AE45,"")</f>
        <v/>
      </c>
      <c r="AF14" s="392" t="str">
        <f>IF('様式第4-3号 長期修繕計画表'!AF45&gt;0,'様式第4-3号 長期修繕計画表'!AF45,"")</f>
        <v/>
      </c>
      <c r="AG14" s="392" t="str">
        <f>IF('様式第4-3号 長期修繕計画表'!AG45&gt;0,'様式第4-3号 長期修繕計画表'!AG45,"")</f>
        <v/>
      </c>
      <c r="AH14" s="392" t="str">
        <f>IF('様式第4-3号 長期修繕計画表'!AH45&gt;0,'様式第4-3号 長期修繕計画表'!AH45,"")</f>
        <v/>
      </c>
      <c r="AI14" s="392" t="str">
        <f>IF('様式第4-3号 長期修繕計画表'!AI45&gt;0,'様式第4-3号 長期修繕計画表'!AI45,"")</f>
        <v/>
      </c>
      <c r="AJ14" s="392" t="str">
        <f>IF('様式第4-3号 長期修繕計画表'!AJ45&gt;0,'様式第4-3号 長期修繕計画表'!AJ45,"")</f>
        <v/>
      </c>
      <c r="AK14" s="407" t="str">
        <f>IF('様式第4-3号 長期修繕計画表'!AK45&gt;0,'様式第4-3号 長期修繕計画表'!AK45,"")</f>
        <v/>
      </c>
      <c r="AL14" s="374" t="str">
        <f>IF('様式第4-3号 長期修繕計画表'!AL45&gt;0,'様式第4-3号 長期修繕計画表'!AL45,"")</f>
        <v/>
      </c>
      <c r="AM14" s="392" t="str">
        <f>IF('様式第4-3号 長期修繕計画表'!AM45&gt;0,'様式第4-3号 長期修繕計画表'!AM45,"")</f>
        <v/>
      </c>
      <c r="AN14" s="392" t="str">
        <f>IF('様式第4-3号 長期修繕計画表'!AN45&gt;0,'様式第4-3号 長期修繕計画表'!AN45,"")</f>
        <v/>
      </c>
      <c r="AO14" s="392" t="str">
        <f>IF('様式第4-3号 長期修繕計画表'!AO45&gt;0,'様式第4-3号 長期修繕計画表'!AO45,"")</f>
        <v/>
      </c>
      <c r="AP14" s="392" t="str">
        <f>IF('様式第4-3号 長期修繕計画表'!AP45&gt;0,'様式第4-3号 長期修繕計画表'!AP45,"")</f>
        <v/>
      </c>
      <c r="AQ14" s="392" t="str">
        <f>IF('様式第4-3号 長期修繕計画表'!AQ45&gt;0,'様式第4-3号 長期修繕計画表'!AQ45,"")</f>
        <v/>
      </c>
      <c r="AR14" s="392" t="str">
        <f>IF('様式第4-3号 長期修繕計画表'!AR45&gt;0,'様式第4-3号 長期修繕計画表'!AR45,"")</f>
        <v/>
      </c>
      <c r="AS14" s="392" t="str">
        <f>IF('様式第4-3号 長期修繕計画表'!AS45&gt;0,'様式第4-3号 長期修繕計画表'!AS45,"")</f>
        <v/>
      </c>
      <c r="AT14" s="392" t="str">
        <f>IF('様式第4-3号 長期修繕計画表'!AT45&gt;0,'様式第4-3号 長期修繕計画表'!AT45,"")</f>
        <v/>
      </c>
      <c r="AU14" s="427" t="str">
        <f>IF('様式第4-3号 長期修繕計画表'!AU45&gt;0,'様式第4-3号 長期修繕計画表'!AU45,"")</f>
        <v/>
      </c>
      <c r="AV14" s="441">
        <f t="shared" si="0"/>
        <v>0</v>
      </c>
      <c r="AW14" s="456"/>
      <c r="AX14" s="461"/>
      <c r="AZ14" s="466"/>
    </row>
    <row r="15" spans="1:52" s="225" customFormat="1" ht="17.100000000000001" customHeight="1">
      <c r="A15" s="238"/>
      <c r="B15" s="248" t="s">
        <v>315</v>
      </c>
      <c r="C15" s="267"/>
      <c r="D15" s="285"/>
      <c r="E15" s="289"/>
      <c r="F15" s="289"/>
      <c r="G15" s="305"/>
      <c r="H15" s="320"/>
      <c r="I15" s="333"/>
      <c r="J15" s="339"/>
      <c r="K15" s="305"/>
      <c r="L15" s="305"/>
      <c r="M15" s="305"/>
      <c r="N15" s="305"/>
      <c r="O15" s="305"/>
      <c r="P15" s="353"/>
      <c r="Q15" s="356"/>
      <c r="R15" s="374" t="str">
        <f>IF('様式第4-3号 長期修繕計画表'!R53&gt;0,'様式第4-3号 長期修繕計画表'!R53,"")</f>
        <v/>
      </c>
      <c r="S15" s="392" t="str">
        <f>IF('様式第4-3号 長期修繕計画表'!S53&gt;0,'様式第4-3号 長期修繕計画表'!S53,"")</f>
        <v/>
      </c>
      <c r="T15" s="392" t="str">
        <f>IF('様式第4-3号 長期修繕計画表'!T53&gt;0,'様式第4-3号 長期修繕計画表'!T53,"")</f>
        <v/>
      </c>
      <c r="U15" s="392" t="str">
        <f>IF('様式第4-3号 長期修繕計画表'!U53&gt;0,'様式第4-3号 長期修繕計画表'!U53,"")</f>
        <v/>
      </c>
      <c r="V15" s="392" t="str">
        <f>IF('様式第4-3号 長期修繕計画表'!V53&gt;0,'様式第4-3号 長期修繕計画表'!V53,"")</f>
        <v/>
      </c>
      <c r="W15" s="392" t="str">
        <f>IF('様式第4-3号 長期修繕計画表'!W53&gt;0,'様式第4-3号 長期修繕計画表'!W53,"")</f>
        <v/>
      </c>
      <c r="X15" s="392" t="str">
        <f>IF('様式第4-3号 長期修繕計画表'!X53&gt;0,'様式第4-3号 長期修繕計画表'!X53,"")</f>
        <v/>
      </c>
      <c r="Y15" s="392" t="str">
        <f>IF('様式第4-3号 長期修繕計画表'!Y53&gt;0,'様式第4-3号 長期修繕計画表'!Y53,"")</f>
        <v/>
      </c>
      <c r="Z15" s="392" t="str">
        <f>IF('様式第4-3号 長期修繕計画表'!Z53&gt;0,'様式第4-3号 長期修繕計画表'!Z53,"")</f>
        <v/>
      </c>
      <c r="AA15" s="407" t="str">
        <f>IF('様式第4-3号 長期修繕計画表'!AA53&gt;0,'様式第4-3号 長期修繕計画表'!AA53,"")</f>
        <v/>
      </c>
      <c r="AB15" s="374" t="str">
        <f>IF('様式第4-3号 長期修繕計画表'!AB53&gt;0,'様式第4-3号 長期修繕計画表'!AB53,"")</f>
        <v/>
      </c>
      <c r="AC15" s="392" t="str">
        <f>IF('様式第4-3号 長期修繕計画表'!AC53&gt;0,'様式第4-3号 長期修繕計画表'!AC53,"")</f>
        <v/>
      </c>
      <c r="AD15" s="392" t="str">
        <f>IF('様式第4-3号 長期修繕計画表'!AD53&gt;0,'様式第4-3号 長期修繕計画表'!AD53,"")</f>
        <v/>
      </c>
      <c r="AE15" s="392" t="str">
        <f>IF('様式第4-3号 長期修繕計画表'!AE53&gt;0,'様式第4-3号 長期修繕計画表'!AE53,"")</f>
        <v/>
      </c>
      <c r="AF15" s="392" t="str">
        <f>IF('様式第4-3号 長期修繕計画表'!AF53&gt;0,'様式第4-3号 長期修繕計画表'!AF53,"")</f>
        <v/>
      </c>
      <c r="AG15" s="392" t="str">
        <f>IF('様式第4-3号 長期修繕計画表'!AG53&gt;0,'様式第4-3号 長期修繕計画表'!AG53,"")</f>
        <v/>
      </c>
      <c r="AH15" s="392" t="str">
        <f>IF('様式第4-3号 長期修繕計画表'!AH53&gt;0,'様式第4-3号 長期修繕計画表'!AH53,"")</f>
        <v/>
      </c>
      <c r="AI15" s="392" t="str">
        <f>IF('様式第4-3号 長期修繕計画表'!AI53&gt;0,'様式第4-3号 長期修繕計画表'!AI53,"")</f>
        <v/>
      </c>
      <c r="AJ15" s="392" t="str">
        <f>IF('様式第4-3号 長期修繕計画表'!AJ53&gt;0,'様式第4-3号 長期修繕計画表'!AJ53,"")</f>
        <v/>
      </c>
      <c r="AK15" s="407" t="str">
        <f>IF('様式第4-3号 長期修繕計画表'!AK53&gt;0,'様式第4-3号 長期修繕計画表'!AK53,"")</f>
        <v/>
      </c>
      <c r="AL15" s="374" t="str">
        <f>IF('様式第4-3号 長期修繕計画表'!AL53&gt;0,'様式第4-3号 長期修繕計画表'!AL53,"")</f>
        <v/>
      </c>
      <c r="AM15" s="392" t="str">
        <f>IF('様式第4-3号 長期修繕計画表'!AM53&gt;0,'様式第4-3号 長期修繕計画表'!AM53,"")</f>
        <v/>
      </c>
      <c r="AN15" s="392" t="str">
        <f>IF('様式第4-3号 長期修繕計画表'!AN53&gt;0,'様式第4-3号 長期修繕計画表'!AN53,"")</f>
        <v/>
      </c>
      <c r="AO15" s="392" t="str">
        <f>IF('様式第4-3号 長期修繕計画表'!AO53&gt;0,'様式第4-3号 長期修繕計画表'!AO53,"")</f>
        <v/>
      </c>
      <c r="AP15" s="392" t="str">
        <f>IF('様式第4-3号 長期修繕計画表'!AP53&gt;0,'様式第4-3号 長期修繕計画表'!AP53,"")</f>
        <v/>
      </c>
      <c r="AQ15" s="392" t="str">
        <f>IF('様式第4-3号 長期修繕計画表'!AQ53&gt;0,'様式第4-3号 長期修繕計画表'!AQ53,"")</f>
        <v/>
      </c>
      <c r="AR15" s="392" t="str">
        <f>IF('様式第4-3号 長期修繕計画表'!AR53&gt;0,'様式第4-3号 長期修繕計画表'!AR53,"")</f>
        <v/>
      </c>
      <c r="AS15" s="392" t="str">
        <f>IF('様式第4-3号 長期修繕計画表'!AS53&gt;0,'様式第4-3号 長期修繕計画表'!AS53,"")</f>
        <v/>
      </c>
      <c r="AT15" s="392" t="str">
        <f>IF('様式第4-3号 長期修繕計画表'!AT53&gt;0,'様式第4-3号 長期修繕計画表'!AT53,"")</f>
        <v/>
      </c>
      <c r="AU15" s="427" t="str">
        <f>IF('様式第4-3号 長期修繕計画表'!AU53&gt;0,'様式第4-3号 長期修繕計画表'!AU53,"")</f>
        <v/>
      </c>
      <c r="AV15" s="441">
        <f t="shared" si="0"/>
        <v>0</v>
      </c>
      <c r="AW15" s="456"/>
      <c r="AX15" s="461"/>
      <c r="AZ15" s="466"/>
    </row>
    <row r="16" spans="1:52" s="225" customFormat="1" ht="17.100000000000001" customHeight="1">
      <c r="A16" s="238"/>
      <c r="B16" s="248" t="s">
        <v>320</v>
      </c>
      <c r="C16" s="267"/>
      <c r="D16" s="285"/>
      <c r="E16" s="289"/>
      <c r="F16" s="289"/>
      <c r="G16" s="305"/>
      <c r="H16" s="320"/>
      <c r="I16" s="333"/>
      <c r="J16" s="339"/>
      <c r="K16" s="305"/>
      <c r="L16" s="305"/>
      <c r="M16" s="305"/>
      <c r="N16" s="305"/>
      <c r="O16" s="305"/>
      <c r="P16" s="353"/>
      <c r="Q16" s="356"/>
      <c r="R16" s="374" t="str">
        <f>IF('様式第4-3号 長期修繕計画表'!R59&gt;0,'様式第4-3号 長期修繕計画表'!R59,"")</f>
        <v/>
      </c>
      <c r="S16" s="392" t="str">
        <f>IF('様式第4-3号 長期修繕計画表'!S59&gt;0,'様式第4-3号 長期修繕計画表'!S59,"")</f>
        <v/>
      </c>
      <c r="T16" s="392" t="str">
        <f>IF('様式第4-3号 長期修繕計画表'!T59&gt;0,'様式第4-3号 長期修繕計画表'!T59,"")</f>
        <v/>
      </c>
      <c r="U16" s="392" t="str">
        <f>IF('様式第4-3号 長期修繕計画表'!U59&gt;0,'様式第4-3号 長期修繕計画表'!U59,"")</f>
        <v/>
      </c>
      <c r="V16" s="392" t="str">
        <f>IF('様式第4-3号 長期修繕計画表'!V59&gt;0,'様式第4-3号 長期修繕計画表'!V59,"")</f>
        <v/>
      </c>
      <c r="W16" s="392" t="str">
        <f>IF('様式第4-3号 長期修繕計画表'!W59&gt;0,'様式第4-3号 長期修繕計画表'!W59,"")</f>
        <v/>
      </c>
      <c r="X16" s="392" t="str">
        <f>IF('様式第4-3号 長期修繕計画表'!X59&gt;0,'様式第4-3号 長期修繕計画表'!X59,"")</f>
        <v/>
      </c>
      <c r="Y16" s="392" t="str">
        <f>IF('様式第4-3号 長期修繕計画表'!Y59&gt;0,'様式第4-3号 長期修繕計画表'!Y59,"")</f>
        <v/>
      </c>
      <c r="Z16" s="392" t="str">
        <f>IF('様式第4-3号 長期修繕計画表'!Z59&gt;0,'様式第4-3号 長期修繕計画表'!Z59,"")</f>
        <v/>
      </c>
      <c r="AA16" s="407" t="str">
        <f>IF('様式第4-3号 長期修繕計画表'!AA59&gt;0,'様式第4-3号 長期修繕計画表'!AA59,"")</f>
        <v/>
      </c>
      <c r="AB16" s="374" t="str">
        <f>IF('様式第4-3号 長期修繕計画表'!AB59&gt;0,'様式第4-3号 長期修繕計画表'!AB59,"")</f>
        <v/>
      </c>
      <c r="AC16" s="392" t="str">
        <f>IF('様式第4-3号 長期修繕計画表'!AC59&gt;0,'様式第4-3号 長期修繕計画表'!AC59,"")</f>
        <v/>
      </c>
      <c r="AD16" s="392" t="str">
        <f>IF('様式第4-3号 長期修繕計画表'!AD59&gt;0,'様式第4-3号 長期修繕計画表'!AD59,"")</f>
        <v/>
      </c>
      <c r="AE16" s="392" t="str">
        <f>IF('様式第4-3号 長期修繕計画表'!AE59&gt;0,'様式第4-3号 長期修繕計画表'!AE59,"")</f>
        <v/>
      </c>
      <c r="AF16" s="392" t="str">
        <f>IF('様式第4-3号 長期修繕計画表'!AF59&gt;0,'様式第4-3号 長期修繕計画表'!AF59,"")</f>
        <v/>
      </c>
      <c r="AG16" s="392" t="str">
        <f>IF('様式第4-3号 長期修繕計画表'!AG59&gt;0,'様式第4-3号 長期修繕計画表'!AG59,"")</f>
        <v/>
      </c>
      <c r="AH16" s="392" t="str">
        <f>IF('様式第4-3号 長期修繕計画表'!AH59&gt;0,'様式第4-3号 長期修繕計画表'!AH59,"")</f>
        <v/>
      </c>
      <c r="AI16" s="392" t="str">
        <f>IF('様式第4-3号 長期修繕計画表'!AI59&gt;0,'様式第4-3号 長期修繕計画表'!AI59,"")</f>
        <v/>
      </c>
      <c r="AJ16" s="392" t="str">
        <f>IF('様式第4-3号 長期修繕計画表'!AJ59&gt;0,'様式第4-3号 長期修繕計画表'!AJ59,"")</f>
        <v/>
      </c>
      <c r="AK16" s="407" t="str">
        <f>IF('様式第4-3号 長期修繕計画表'!AK59&gt;0,'様式第4-3号 長期修繕計画表'!AK59,"")</f>
        <v/>
      </c>
      <c r="AL16" s="374" t="str">
        <f>IF('様式第4-3号 長期修繕計画表'!AL59&gt;0,'様式第4-3号 長期修繕計画表'!AL59,"")</f>
        <v/>
      </c>
      <c r="AM16" s="392" t="str">
        <f>IF('様式第4-3号 長期修繕計画表'!AM59&gt;0,'様式第4-3号 長期修繕計画表'!AM59,"")</f>
        <v/>
      </c>
      <c r="AN16" s="392" t="str">
        <f>IF('様式第4-3号 長期修繕計画表'!AN59&gt;0,'様式第4-3号 長期修繕計画表'!AN59,"")</f>
        <v/>
      </c>
      <c r="AO16" s="392" t="str">
        <f>IF('様式第4-3号 長期修繕計画表'!AO59&gt;0,'様式第4-3号 長期修繕計画表'!AO59,"")</f>
        <v/>
      </c>
      <c r="AP16" s="392" t="str">
        <f>IF('様式第4-3号 長期修繕計画表'!AP59&gt;0,'様式第4-3号 長期修繕計画表'!AP59,"")</f>
        <v/>
      </c>
      <c r="AQ16" s="392" t="str">
        <f>IF('様式第4-3号 長期修繕計画表'!AQ59&gt;0,'様式第4-3号 長期修繕計画表'!AQ59,"")</f>
        <v/>
      </c>
      <c r="AR16" s="392" t="str">
        <f>IF('様式第4-3号 長期修繕計画表'!AR59&gt;0,'様式第4-3号 長期修繕計画表'!AR59,"")</f>
        <v/>
      </c>
      <c r="AS16" s="392" t="str">
        <f>IF('様式第4-3号 長期修繕計画表'!AS59&gt;0,'様式第4-3号 長期修繕計画表'!AS59,"")</f>
        <v/>
      </c>
      <c r="AT16" s="392" t="str">
        <f>IF('様式第4-3号 長期修繕計画表'!AT59&gt;0,'様式第4-3号 長期修繕計画表'!AT59,"")</f>
        <v/>
      </c>
      <c r="AU16" s="427" t="str">
        <f>IF('様式第4-3号 長期修繕計画表'!AU59&gt;0,'様式第4-3号 長期修繕計画表'!AU59,"")</f>
        <v/>
      </c>
      <c r="AV16" s="441">
        <f t="shared" si="0"/>
        <v>0</v>
      </c>
      <c r="AW16" s="456"/>
      <c r="AX16" s="461"/>
      <c r="AZ16" s="466"/>
    </row>
    <row r="17" spans="1:52" s="225" customFormat="1" ht="17.100000000000001" customHeight="1">
      <c r="A17" s="238"/>
      <c r="B17" s="248" t="s">
        <v>327</v>
      </c>
      <c r="C17" s="267"/>
      <c r="D17" s="285"/>
      <c r="E17" s="289"/>
      <c r="F17" s="289"/>
      <c r="G17" s="305"/>
      <c r="H17" s="320"/>
      <c r="I17" s="333"/>
      <c r="J17" s="339"/>
      <c r="K17" s="305"/>
      <c r="L17" s="305"/>
      <c r="M17" s="305"/>
      <c r="N17" s="305"/>
      <c r="O17" s="305"/>
      <c r="P17" s="353"/>
      <c r="Q17" s="356"/>
      <c r="R17" s="374" t="str">
        <f>IF('様式第4-3号 長期修繕計画表'!R61&gt;0,'様式第4-3号 長期修繕計画表'!R61,"")</f>
        <v/>
      </c>
      <c r="S17" s="392" t="str">
        <f>IF('様式第4-3号 長期修繕計画表'!S61&gt;0,'様式第4-3号 長期修繕計画表'!S61,"")</f>
        <v/>
      </c>
      <c r="T17" s="392" t="str">
        <f>IF('様式第4-3号 長期修繕計画表'!T61&gt;0,'様式第4-3号 長期修繕計画表'!T61,"")</f>
        <v/>
      </c>
      <c r="U17" s="392" t="str">
        <f>IF('様式第4-3号 長期修繕計画表'!U61&gt;0,'様式第4-3号 長期修繕計画表'!U61,"")</f>
        <v/>
      </c>
      <c r="V17" s="392" t="str">
        <f>IF('様式第4-3号 長期修繕計画表'!V61&gt;0,'様式第4-3号 長期修繕計画表'!V61,"")</f>
        <v/>
      </c>
      <c r="W17" s="392" t="str">
        <f>IF('様式第4-3号 長期修繕計画表'!W61&gt;0,'様式第4-3号 長期修繕計画表'!W61,"")</f>
        <v/>
      </c>
      <c r="X17" s="392" t="str">
        <f>IF('様式第4-3号 長期修繕計画表'!X61&gt;0,'様式第4-3号 長期修繕計画表'!X61,"")</f>
        <v/>
      </c>
      <c r="Y17" s="392" t="str">
        <f>IF('様式第4-3号 長期修繕計画表'!Y61&gt;0,'様式第4-3号 長期修繕計画表'!Y61,"")</f>
        <v/>
      </c>
      <c r="Z17" s="392" t="str">
        <f>IF('様式第4-3号 長期修繕計画表'!Z61&gt;0,'様式第4-3号 長期修繕計画表'!Z61,"")</f>
        <v/>
      </c>
      <c r="AA17" s="407" t="str">
        <f>IF('様式第4-3号 長期修繕計画表'!AA61&gt;0,'様式第4-3号 長期修繕計画表'!AA61,"")</f>
        <v/>
      </c>
      <c r="AB17" s="374" t="str">
        <f>IF('様式第4-3号 長期修繕計画表'!AB61&gt;0,'様式第4-3号 長期修繕計画表'!AB61,"")</f>
        <v/>
      </c>
      <c r="AC17" s="392" t="str">
        <f>IF('様式第4-3号 長期修繕計画表'!AC61&gt;0,'様式第4-3号 長期修繕計画表'!AC61,"")</f>
        <v/>
      </c>
      <c r="AD17" s="392" t="str">
        <f>IF('様式第4-3号 長期修繕計画表'!AD61&gt;0,'様式第4-3号 長期修繕計画表'!AD61,"")</f>
        <v/>
      </c>
      <c r="AE17" s="392" t="str">
        <f>IF('様式第4-3号 長期修繕計画表'!AE61&gt;0,'様式第4-3号 長期修繕計画表'!AE61,"")</f>
        <v/>
      </c>
      <c r="AF17" s="392" t="str">
        <f>IF('様式第4-3号 長期修繕計画表'!AF61&gt;0,'様式第4-3号 長期修繕計画表'!AF61,"")</f>
        <v/>
      </c>
      <c r="AG17" s="392" t="str">
        <f>IF('様式第4-3号 長期修繕計画表'!AG61&gt;0,'様式第4-3号 長期修繕計画表'!AG61,"")</f>
        <v/>
      </c>
      <c r="AH17" s="392" t="str">
        <f>IF('様式第4-3号 長期修繕計画表'!AH61&gt;0,'様式第4-3号 長期修繕計画表'!AH61,"")</f>
        <v/>
      </c>
      <c r="AI17" s="392" t="str">
        <f>IF('様式第4-3号 長期修繕計画表'!AI61&gt;0,'様式第4-3号 長期修繕計画表'!AI61,"")</f>
        <v/>
      </c>
      <c r="AJ17" s="392" t="str">
        <f>IF('様式第4-3号 長期修繕計画表'!AJ61&gt;0,'様式第4-3号 長期修繕計画表'!AJ61,"")</f>
        <v/>
      </c>
      <c r="AK17" s="407" t="str">
        <f>IF('様式第4-3号 長期修繕計画表'!AK61&gt;0,'様式第4-3号 長期修繕計画表'!AK61,"")</f>
        <v/>
      </c>
      <c r="AL17" s="374" t="str">
        <f>IF('様式第4-3号 長期修繕計画表'!AL61&gt;0,'様式第4-3号 長期修繕計画表'!AL61,"")</f>
        <v/>
      </c>
      <c r="AM17" s="392" t="str">
        <f>IF('様式第4-3号 長期修繕計画表'!AM61&gt;0,'様式第4-3号 長期修繕計画表'!AM61,"")</f>
        <v/>
      </c>
      <c r="AN17" s="392" t="str">
        <f>IF('様式第4-3号 長期修繕計画表'!AN61&gt;0,'様式第4-3号 長期修繕計画表'!AN61,"")</f>
        <v/>
      </c>
      <c r="AO17" s="392" t="str">
        <f>IF('様式第4-3号 長期修繕計画表'!AO61&gt;0,'様式第4-3号 長期修繕計画表'!AO61,"")</f>
        <v/>
      </c>
      <c r="AP17" s="392" t="str">
        <f>IF('様式第4-3号 長期修繕計画表'!AP61&gt;0,'様式第4-3号 長期修繕計画表'!AP61,"")</f>
        <v/>
      </c>
      <c r="AQ17" s="392" t="str">
        <f>IF('様式第4-3号 長期修繕計画表'!AQ61&gt;0,'様式第4-3号 長期修繕計画表'!AQ61,"")</f>
        <v/>
      </c>
      <c r="AR17" s="392" t="str">
        <f>IF('様式第4-3号 長期修繕計画表'!AR61&gt;0,'様式第4-3号 長期修繕計画表'!AR61,"")</f>
        <v/>
      </c>
      <c r="AS17" s="392" t="str">
        <f>IF('様式第4-3号 長期修繕計画表'!AS61&gt;0,'様式第4-3号 長期修繕計画表'!AS61,"")</f>
        <v/>
      </c>
      <c r="AT17" s="392" t="str">
        <f>IF('様式第4-3号 長期修繕計画表'!AT61&gt;0,'様式第4-3号 長期修繕計画表'!AT61,"")</f>
        <v/>
      </c>
      <c r="AU17" s="427" t="str">
        <f>IF('様式第4-3号 長期修繕計画表'!AU61&gt;0,'様式第4-3号 長期修繕計画表'!AU61,"")</f>
        <v/>
      </c>
      <c r="AV17" s="441">
        <f t="shared" si="0"/>
        <v>0</v>
      </c>
      <c r="AW17" s="456"/>
      <c r="AX17" s="461"/>
      <c r="AZ17" s="466"/>
    </row>
    <row r="18" spans="1:52" s="225" customFormat="1" ht="17.100000000000001" customHeight="1">
      <c r="A18" s="238"/>
      <c r="B18" s="248" t="s">
        <v>83</v>
      </c>
      <c r="C18" s="267"/>
      <c r="D18" s="285"/>
      <c r="E18" s="289"/>
      <c r="F18" s="289"/>
      <c r="G18" s="305"/>
      <c r="H18" s="320"/>
      <c r="I18" s="333"/>
      <c r="J18" s="339"/>
      <c r="K18" s="305"/>
      <c r="L18" s="305"/>
      <c r="M18" s="305"/>
      <c r="N18" s="305"/>
      <c r="O18" s="305"/>
      <c r="P18" s="353"/>
      <c r="Q18" s="356"/>
      <c r="R18" s="374" t="str">
        <f>IF('様式第4-3号 長期修繕計画表'!R64&gt;0,'様式第4-3号 長期修繕計画表'!R64,"")</f>
        <v/>
      </c>
      <c r="S18" s="392" t="str">
        <f>IF('様式第4-3号 長期修繕計画表'!S64&gt;0,'様式第4-3号 長期修繕計画表'!S64,"")</f>
        <v/>
      </c>
      <c r="T18" s="392" t="str">
        <f>IF('様式第4-3号 長期修繕計画表'!T64&gt;0,'様式第4-3号 長期修繕計画表'!T64,"")</f>
        <v/>
      </c>
      <c r="U18" s="392" t="str">
        <f>IF('様式第4-3号 長期修繕計画表'!U64&gt;0,'様式第4-3号 長期修繕計画表'!U64,"")</f>
        <v/>
      </c>
      <c r="V18" s="392" t="str">
        <f>IF('様式第4-3号 長期修繕計画表'!V64&gt;0,'様式第4-3号 長期修繕計画表'!V64,"")</f>
        <v/>
      </c>
      <c r="W18" s="392" t="str">
        <f>IF('様式第4-3号 長期修繕計画表'!W64&gt;0,'様式第4-3号 長期修繕計画表'!W64,"")</f>
        <v/>
      </c>
      <c r="X18" s="392" t="str">
        <f>IF('様式第4-3号 長期修繕計画表'!X64&gt;0,'様式第4-3号 長期修繕計画表'!X64,"")</f>
        <v/>
      </c>
      <c r="Y18" s="392" t="str">
        <f>IF('様式第4-3号 長期修繕計画表'!Y64&gt;0,'様式第4-3号 長期修繕計画表'!Y64,"")</f>
        <v/>
      </c>
      <c r="Z18" s="392" t="str">
        <f>IF('様式第4-3号 長期修繕計画表'!Z64&gt;0,'様式第4-3号 長期修繕計画表'!Z64,"")</f>
        <v/>
      </c>
      <c r="AA18" s="407" t="str">
        <f>IF('様式第4-3号 長期修繕計画表'!AA64&gt;0,'様式第4-3号 長期修繕計画表'!AA64,"")</f>
        <v/>
      </c>
      <c r="AB18" s="374" t="str">
        <f>IF('様式第4-3号 長期修繕計画表'!AB64&gt;0,'様式第4-3号 長期修繕計画表'!AB64,"")</f>
        <v/>
      </c>
      <c r="AC18" s="392" t="str">
        <f>IF('様式第4-3号 長期修繕計画表'!AC64&gt;0,'様式第4-3号 長期修繕計画表'!AC64,"")</f>
        <v/>
      </c>
      <c r="AD18" s="392" t="str">
        <f>IF('様式第4-3号 長期修繕計画表'!AD64&gt;0,'様式第4-3号 長期修繕計画表'!AD64,"")</f>
        <v/>
      </c>
      <c r="AE18" s="392" t="str">
        <f>IF('様式第4-3号 長期修繕計画表'!AE64&gt;0,'様式第4-3号 長期修繕計画表'!AE64,"")</f>
        <v/>
      </c>
      <c r="AF18" s="392" t="str">
        <f>IF('様式第4-3号 長期修繕計画表'!AF64&gt;0,'様式第4-3号 長期修繕計画表'!AF64,"")</f>
        <v/>
      </c>
      <c r="AG18" s="392" t="str">
        <f>IF('様式第4-3号 長期修繕計画表'!AG64&gt;0,'様式第4-3号 長期修繕計画表'!AG64,"")</f>
        <v/>
      </c>
      <c r="AH18" s="392" t="str">
        <f>IF('様式第4-3号 長期修繕計画表'!AH64&gt;0,'様式第4-3号 長期修繕計画表'!AH64,"")</f>
        <v/>
      </c>
      <c r="AI18" s="392" t="str">
        <f>IF('様式第4-3号 長期修繕計画表'!AI64&gt;0,'様式第4-3号 長期修繕計画表'!AI64,"")</f>
        <v/>
      </c>
      <c r="AJ18" s="392" t="str">
        <f>IF('様式第4-3号 長期修繕計画表'!AJ64&gt;0,'様式第4-3号 長期修繕計画表'!AJ64,"")</f>
        <v/>
      </c>
      <c r="AK18" s="407" t="str">
        <f>IF('様式第4-3号 長期修繕計画表'!AK64&gt;0,'様式第4-3号 長期修繕計画表'!AK64,"")</f>
        <v/>
      </c>
      <c r="AL18" s="374" t="str">
        <f>IF('様式第4-3号 長期修繕計画表'!AL64&gt;0,'様式第4-3号 長期修繕計画表'!AL64,"")</f>
        <v/>
      </c>
      <c r="AM18" s="392" t="str">
        <f>IF('様式第4-3号 長期修繕計画表'!AM64&gt;0,'様式第4-3号 長期修繕計画表'!AM64,"")</f>
        <v/>
      </c>
      <c r="AN18" s="392" t="str">
        <f>IF('様式第4-3号 長期修繕計画表'!AN64&gt;0,'様式第4-3号 長期修繕計画表'!AN64,"")</f>
        <v/>
      </c>
      <c r="AO18" s="392" t="str">
        <f>IF('様式第4-3号 長期修繕計画表'!AO64&gt;0,'様式第4-3号 長期修繕計画表'!AO64,"")</f>
        <v/>
      </c>
      <c r="AP18" s="392" t="str">
        <f>IF('様式第4-3号 長期修繕計画表'!AP64&gt;0,'様式第4-3号 長期修繕計画表'!AP64,"")</f>
        <v/>
      </c>
      <c r="AQ18" s="392" t="str">
        <f>IF('様式第4-3号 長期修繕計画表'!AQ64&gt;0,'様式第4-3号 長期修繕計画表'!AQ64,"")</f>
        <v/>
      </c>
      <c r="AR18" s="392" t="str">
        <f>IF('様式第4-3号 長期修繕計画表'!AR64&gt;0,'様式第4-3号 長期修繕計画表'!AR64,"")</f>
        <v/>
      </c>
      <c r="AS18" s="392" t="str">
        <f>IF('様式第4-3号 長期修繕計画表'!AS64&gt;0,'様式第4-3号 長期修繕計画表'!AS64,"")</f>
        <v/>
      </c>
      <c r="AT18" s="392" t="str">
        <f>IF('様式第4-3号 長期修繕計画表'!AT64&gt;0,'様式第4-3号 長期修繕計画表'!AT64,"")</f>
        <v/>
      </c>
      <c r="AU18" s="427" t="str">
        <f>IF('様式第4-3号 長期修繕計画表'!AU64&gt;0,'様式第4-3号 長期修繕計画表'!AU64,"")</f>
        <v/>
      </c>
      <c r="AV18" s="441">
        <f t="shared" si="0"/>
        <v>0</v>
      </c>
      <c r="AW18" s="456"/>
      <c r="AX18" s="461"/>
      <c r="AZ18" s="466"/>
    </row>
    <row r="19" spans="1:52" s="225" customFormat="1" ht="17.100000000000001" customHeight="1">
      <c r="A19" s="238"/>
      <c r="B19" s="248" t="s">
        <v>338</v>
      </c>
      <c r="C19" s="267"/>
      <c r="D19" s="285"/>
      <c r="E19" s="289"/>
      <c r="F19" s="289"/>
      <c r="G19" s="305"/>
      <c r="H19" s="320"/>
      <c r="I19" s="333"/>
      <c r="J19" s="339"/>
      <c r="K19" s="305"/>
      <c r="L19" s="305"/>
      <c r="M19" s="305"/>
      <c r="N19" s="305"/>
      <c r="O19" s="305"/>
      <c r="P19" s="353"/>
      <c r="Q19" s="356"/>
      <c r="R19" s="374" t="str">
        <f>IF('様式第4-3号 長期修繕計画表'!R70&gt;0,'様式第4-3号 長期修繕計画表'!R70,"")</f>
        <v/>
      </c>
      <c r="S19" s="392" t="str">
        <f>IF('様式第4-3号 長期修繕計画表'!S70&gt;0,'様式第4-3号 長期修繕計画表'!S70,"")</f>
        <v/>
      </c>
      <c r="T19" s="392" t="str">
        <f>IF('様式第4-3号 長期修繕計画表'!T70&gt;0,'様式第4-3号 長期修繕計画表'!T70,"")</f>
        <v/>
      </c>
      <c r="U19" s="392" t="str">
        <f>IF('様式第4-3号 長期修繕計画表'!U70&gt;0,'様式第4-3号 長期修繕計画表'!U70,"")</f>
        <v/>
      </c>
      <c r="V19" s="392" t="str">
        <f>IF('様式第4-3号 長期修繕計画表'!V70&gt;0,'様式第4-3号 長期修繕計画表'!V70,"")</f>
        <v/>
      </c>
      <c r="W19" s="392" t="str">
        <f>IF('様式第4-3号 長期修繕計画表'!W70&gt;0,'様式第4-3号 長期修繕計画表'!W70,"")</f>
        <v/>
      </c>
      <c r="X19" s="392" t="str">
        <f>IF('様式第4-3号 長期修繕計画表'!X70&gt;0,'様式第4-3号 長期修繕計画表'!X70,"")</f>
        <v/>
      </c>
      <c r="Y19" s="392" t="str">
        <f>IF('様式第4-3号 長期修繕計画表'!Y70&gt;0,'様式第4-3号 長期修繕計画表'!Y70,"")</f>
        <v/>
      </c>
      <c r="Z19" s="392" t="str">
        <f>IF('様式第4-3号 長期修繕計画表'!Z70&gt;0,'様式第4-3号 長期修繕計画表'!Z70,"")</f>
        <v/>
      </c>
      <c r="AA19" s="407" t="str">
        <f>IF('様式第4-3号 長期修繕計画表'!AA70&gt;0,'様式第4-3号 長期修繕計画表'!AA70,"")</f>
        <v/>
      </c>
      <c r="AB19" s="374" t="str">
        <f>IF('様式第4-3号 長期修繕計画表'!AB70&gt;0,'様式第4-3号 長期修繕計画表'!AB70,"")</f>
        <v/>
      </c>
      <c r="AC19" s="392" t="str">
        <f>IF('様式第4-3号 長期修繕計画表'!AC70&gt;0,'様式第4-3号 長期修繕計画表'!AC70,"")</f>
        <v/>
      </c>
      <c r="AD19" s="392" t="str">
        <f>IF('様式第4-3号 長期修繕計画表'!AD70&gt;0,'様式第4-3号 長期修繕計画表'!AD70,"")</f>
        <v/>
      </c>
      <c r="AE19" s="392" t="str">
        <f>IF('様式第4-3号 長期修繕計画表'!AE70&gt;0,'様式第4-3号 長期修繕計画表'!AE70,"")</f>
        <v/>
      </c>
      <c r="AF19" s="392" t="str">
        <f>IF('様式第4-3号 長期修繕計画表'!AF70&gt;0,'様式第4-3号 長期修繕計画表'!AF70,"")</f>
        <v/>
      </c>
      <c r="AG19" s="392" t="str">
        <f>IF('様式第4-3号 長期修繕計画表'!AG70&gt;0,'様式第4-3号 長期修繕計画表'!AG70,"")</f>
        <v/>
      </c>
      <c r="AH19" s="392" t="str">
        <f>IF('様式第4-3号 長期修繕計画表'!AH70&gt;0,'様式第4-3号 長期修繕計画表'!AH70,"")</f>
        <v/>
      </c>
      <c r="AI19" s="392" t="str">
        <f>IF('様式第4-3号 長期修繕計画表'!AI70&gt;0,'様式第4-3号 長期修繕計画表'!AI70,"")</f>
        <v/>
      </c>
      <c r="AJ19" s="392" t="str">
        <f>IF('様式第4-3号 長期修繕計画表'!AJ70&gt;0,'様式第4-3号 長期修繕計画表'!AJ70,"")</f>
        <v/>
      </c>
      <c r="AK19" s="407" t="str">
        <f>IF('様式第4-3号 長期修繕計画表'!AK70&gt;0,'様式第4-3号 長期修繕計画表'!AK70,"")</f>
        <v/>
      </c>
      <c r="AL19" s="374" t="str">
        <f>IF('様式第4-3号 長期修繕計画表'!AL70&gt;0,'様式第4-3号 長期修繕計画表'!AL70,"")</f>
        <v/>
      </c>
      <c r="AM19" s="392" t="str">
        <f>IF('様式第4-3号 長期修繕計画表'!AM70&gt;0,'様式第4-3号 長期修繕計画表'!AM70,"")</f>
        <v/>
      </c>
      <c r="AN19" s="392" t="str">
        <f>IF('様式第4-3号 長期修繕計画表'!AN70&gt;0,'様式第4-3号 長期修繕計画表'!AN70,"")</f>
        <v/>
      </c>
      <c r="AO19" s="392" t="str">
        <f>IF('様式第4-3号 長期修繕計画表'!AO70&gt;0,'様式第4-3号 長期修繕計画表'!AO70,"")</f>
        <v/>
      </c>
      <c r="AP19" s="392" t="str">
        <f>IF('様式第4-3号 長期修繕計画表'!AP70&gt;0,'様式第4-3号 長期修繕計画表'!AP70,"")</f>
        <v/>
      </c>
      <c r="AQ19" s="392" t="str">
        <f>IF('様式第4-3号 長期修繕計画表'!AQ70&gt;0,'様式第4-3号 長期修繕計画表'!AQ70,"")</f>
        <v/>
      </c>
      <c r="AR19" s="392" t="str">
        <f>IF('様式第4-3号 長期修繕計画表'!AR70&gt;0,'様式第4-3号 長期修繕計画表'!AR70,"")</f>
        <v/>
      </c>
      <c r="AS19" s="392" t="str">
        <f>IF('様式第4-3号 長期修繕計画表'!AS70&gt;0,'様式第4-3号 長期修繕計画表'!AS70,"")</f>
        <v/>
      </c>
      <c r="AT19" s="392" t="str">
        <f>IF('様式第4-3号 長期修繕計画表'!AT70&gt;0,'様式第4-3号 長期修繕計画表'!AT70,"")</f>
        <v/>
      </c>
      <c r="AU19" s="427" t="str">
        <f>IF('様式第4-3号 長期修繕計画表'!AU70&gt;0,'様式第4-3号 長期修繕計画表'!AU70,"")</f>
        <v/>
      </c>
      <c r="AV19" s="441">
        <f t="shared" si="0"/>
        <v>0</v>
      </c>
      <c r="AW19" s="456"/>
      <c r="AX19" s="461"/>
      <c r="AZ19" s="466"/>
    </row>
    <row r="20" spans="1:52" s="225" customFormat="1" ht="17.100000000000001" customHeight="1">
      <c r="A20" s="238"/>
      <c r="B20" s="248" t="s">
        <v>344</v>
      </c>
      <c r="C20" s="267"/>
      <c r="D20" s="285"/>
      <c r="E20" s="289"/>
      <c r="F20" s="289"/>
      <c r="G20" s="305"/>
      <c r="H20" s="320"/>
      <c r="I20" s="333"/>
      <c r="J20" s="339"/>
      <c r="K20" s="305"/>
      <c r="L20" s="305"/>
      <c r="M20" s="305"/>
      <c r="N20" s="305"/>
      <c r="O20" s="305"/>
      <c r="P20" s="353"/>
      <c r="Q20" s="356"/>
      <c r="R20" s="374" t="str">
        <f>IF('様式第4-3号 長期修繕計画表'!R75&gt;0,'様式第4-3号 長期修繕計画表'!R75,"")</f>
        <v/>
      </c>
      <c r="S20" s="392" t="str">
        <f>IF('様式第4-3号 長期修繕計画表'!S75&gt;0,'様式第4-3号 長期修繕計画表'!S75,"")</f>
        <v/>
      </c>
      <c r="T20" s="392" t="str">
        <f>IF('様式第4-3号 長期修繕計画表'!T75&gt;0,'様式第4-3号 長期修繕計画表'!T75,"")</f>
        <v/>
      </c>
      <c r="U20" s="392" t="str">
        <f>IF('様式第4-3号 長期修繕計画表'!U75&gt;0,'様式第4-3号 長期修繕計画表'!U75,"")</f>
        <v/>
      </c>
      <c r="V20" s="392" t="str">
        <f>IF('様式第4-3号 長期修繕計画表'!V75&gt;0,'様式第4-3号 長期修繕計画表'!V75,"")</f>
        <v/>
      </c>
      <c r="W20" s="392" t="str">
        <f>IF('様式第4-3号 長期修繕計画表'!W75&gt;0,'様式第4-3号 長期修繕計画表'!W75,"")</f>
        <v/>
      </c>
      <c r="X20" s="392" t="str">
        <f>IF('様式第4-3号 長期修繕計画表'!X75&gt;0,'様式第4-3号 長期修繕計画表'!X75,"")</f>
        <v/>
      </c>
      <c r="Y20" s="392" t="str">
        <f>IF('様式第4-3号 長期修繕計画表'!Y75&gt;0,'様式第4-3号 長期修繕計画表'!Y75,"")</f>
        <v/>
      </c>
      <c r="Z20" s="392" t="str">
        <f>IF('様式第4-3号 長期修繕計画表'!Z75&gt;0,'様式第4-3号 長期修繕計画表'!Z75,"")</f>
        <v/>
      </c>
      <c r="AA20" s="407" t="str">
        <f>IF('様式第4-3号 長期修繕計画表'!AA75&gt;0,'様式第4-3号 長期修繕計画表'!AA75,"")</f>
        <v/>
      </c>
      <c r="AB20" s="374" t="str">
        <f>IF('様式第4-3号 長期修繕計画表'!AB75&gt;0,'様式第4-3号 長期修繕計画表'!AB75,"")</f>
        <v/>
      </c>
      <c r="AC20" s="392" t="str">
        <f>IF('様式第4-3号 長期修繕計画表'!AC75&gt;0,'様式第4-3号 長期修繕計画表'!AC75,"")</f>
        <v/>
      </c>
      <c r="AD20" s="392" t="str">
        <f>IF('様式第4-3号 長期修繕計画表'!AD75&gt;0,'様式第4-3号 長期修繕計画表'!AD75,"")</f>
        <v/>
      </c>
      <c r="AE20" s="392" t="str">
        <f>IF('様式第4-3号 長期修繕計画表'!AE75&gt;0,'様式第4-3号 長期修繕計画表'!AE75,"")</f>
        <v/>
      </c>
      <c r="AF20" s="392" t="str">
        <f>IF('様式第4-3号 長期修繕計画表'!AF75&gt;0,'様式第4-3号 長期修繕計画表'!AF75,"")</f>
        <v/>
      </c>
      <c r="AG20" s="392" t="str">
        <f>IF('様式第4-3号 長期修繕計画表'!AG75&gt;0,'様式第4-3号 長期修繕計画表'!AG75,"")</f>
        <v/>
      </c>
      <c r="AH20" s="392" t="str">
        <f>IF('様式第4-3号 長期修繕計画表'!AH75&gt;0,'様式第4-3号 長期修繕計画表'!AH75,"")</f>
        <v/>
      </c>
      <c r="AI20" s="392" t="str">
        <f>IF('様式第4-3号 長期修繕計画表'!AI75&gt;0,'様式第4-3号 長期修繕計画表'!AI75,"")</f>
        <v/>
      </c>
      <c r="AJ20" s="392" t="str">
        <f>IF('様式第4-3号 長期修繕計画表'!AJ75&gt;0,'様式第4-3号 長期修繕計画表'!AJ75,"")</f>
        <v/>
      </c>
      <c r="AK20" s="407" t="str">
        <f>IF('様式第4-3号 長期修繕計画表'!AK75&gt;0,'様式第4-3号 長期修繕計画表'!AK75,"")</f>
        <v/>
      </c>
      <c r="AL20" s="374" t="str">
        <f>IF('様式第4-3号 長期修繕計画表'!AL75&gt;0,'様式第4-3号 長期修繕計画表'!AL75,"")</f>
        <v/>
      </c>
      <c r="AM20" s="392" t="str">
        <f>IF('様式第4-3号 長期修繕計画表'!AM75&gt;0,'様式第4-3号 長期修繕計画表'!AM75,"")</f>
        <v/>
      </c>
      <c r="AN20" s="392" t="str">
        <f>IF('様式第4-3号 長期修繕計画表'!AN75&gt;0,'様式第4-3号 長期修繕計画表'!AN75,"")</f>
        <v/>
      </c>
      <c r="AO20" s="392" t="str">
        <f>IF('様式第4-3号 長期修繕計画表'!AO75&gt;0,'様式第4-3号 長期修繕計画表'!AO75,"")</f>
        <v/>
      </c>
      <c r="AP20" s="392" t="str">
        <f>IF('様式第4-3号 長期修繕計画表'!AP75&gt;0,'様式第4-3号 長期修繕計画表'!AP75,"")</f>
        <v/>
      </c>
      <c r="AQ20" s="392" t="str">
        <f>IF('様式第4-3号 長期修繕計画表'!AQ75&gt;0,'様式第4-3号 長期修繕計画表'!AQ75,"")</f>
        <v/>
      </c>
      <c r="AR20" s="392" t="str">
        <f>IF('様式第4-3号 長期修繕計画表'!AR75&gt;0,'様式第4-3号 長期修繕計画表'!AR75,"")</f>
        <v/>
      </c>
      <c r="AS20" s="392" t="str">
        <f>IF('様式第4-3号 長期修繕計画表'!AS75&gt;0,'様式第4-3号 長期修繕計画表'!AS75,"")</f>
        <v/>
      </c>
      <c r="AT20" s="392" t="str">
        <f>IF('様式第4-3号 長期修繕計画表'!AT75&gt;0,'様式第4-3号 長期修繕計画表'!AT75,"")</f>
        <v/>
      </c>
      <c r="AU20" s="427" t="str">
        <f>IF('様式第4-3号 長期修繕計画表'!AU75&gt;0,'様式第4-3号 長期修繕計画表'!AU75,"")</f>
        <v/>
      </c>
      <c r="AV20" s="441">
        <f t="shared" si="0"/>
        <v>0</v>
      </c>
      <c r="AW20" s="456"/>
      <c r="AX20" s="461"/>
      <c r="AZ20" s="466"/>
    </row>
    <row r="21" spans="1:52" s="225" customFormat="1" ht="17.100000000000001" customHeight="1">
      <c r="A21" s="238"/>
      <c r="B21" s="248" t="s">
        <v>122</v>
      </c>
      <c r="C21" s="267"/>
      <c r="D21" s="285"/>
      <c r="E21" s="289"/>
      <c r="F21" s="289"/>
      <c r="G21" s="305"/>
      <c r="H21" s="320"/>
      <c r="I21" s="333"/>
      <c r="J21" s="339"/>
      <c r="K21" s="305"/>
      <c r="L21" s="305"/>
      <c r="M21" s="305"/>
      <c r="N21" s="305"/>
      <c r="O21" s="305"/>
      <c r="P21" s="353"/>
      <c r="Q21" s="356"/>
      <c r="R21" s="374" t="str">
        <f>IF('様式第4-3号 長期修繕計画表'!R79&gt;0,'様式第4-3号 長期修繕計画表'!R79,"")</f>
        <v/>
      </c>
      <c r="S21" s="392" t="str">
        <f>IF('様式第4-3号 長期修繕計画表'!S79&gt;0,'様式第4-3号 長期修繕計画表'!S79,"")</f>
        <v/>
      </c>
      <c r="T21" s="392" t="str">
        <f>IF('様式第4-3号 長期修繕計画表'!T79&gt;0,'様式第4-3号 長期修繕計画表'!T79,"")</f>
        <v/>
      </c>
      <c r="U21" s="392" t="str">
        <f>IF('様式第4-3号 長期修繕計画表'!U79&gt;0,'様式第4-3号 長期修繕計画表'!U79,"")</f>
        <v/>
      </c>
      <c r="V21" s="392" t="str">
        <f>IF('様式第4-3号 長期修繕計画表'!V79&gt;0,'様式第4-3号 長期修繕計画表'!V79,"")</f>
        <v/>
      </c>
      <c r="W21" s="392" t="str">
        <f>IF('様式第4-3号 長期修繕計画表'!W79&gt;0,'様式第4-3号 長期修繕計画表'!W79,"")</f>
        <v/>
      </c>
      <c r="X21" s="392" t="str">
        <f>IF('様式第4-3号 長期修繕計画表'!X79&gt;0,'様式第4-3号 長期修繕計画表'!X79,"")</f>
        <v/>
      </c>
      <c r="Y21" s="392" t="str">
        <f>IF('様式第4-3号 長期修繕計画表'!Y79&gt;0,'様式第4-3号 長期修繕計画表'!Y79,"")</f>
        <v/>
      </c>
      <c r="Z21" s="392" t="str">
        <f>IF('様式第4-3号 長期修繕計画表'!Z79&gt;0,'様式第4-3号 長期修繕計画表'!Z79,"")</f>
        <v/>
      </c>
      <c r="AA21" s="407" t="str">
        <f>IF('様式第4-3号 長期修繕計画表'!AA79&gt;0,'様式第4-3号 長期修繕計画表'!AA79,"")</f>
        <v/>
      </c>
      <c r="AB21" s="374" t="str">
        <f>IF('様式第4-3号 長期修繕計画表'!AB79&gt;0,'様式第4-3号 長期修繕計画表'!AB79,"")</f>
        <v/>
      </c>
      <c r="AC21" s="392" t="str">
        <f>IF('様式第4-3号 長期修繕計画表'!AC79&gt;0,'様式第4-3号 長期修繕計画表'!AC79,"")</f>
        <v/>
      </c>
      <c r="AD21" s="392" t="str">
        <f>IF('様式第4-3号 長期修繕計画表'!AD79&gt;0,'様式第4-3号 長期修繕計画表'!AD79,"")</f>
        <v/>
      </c>
      <c r="AE21" s="392" t="str">
        <f>IF('様式第4-3号 長期修繕計画表'!AE79&gt;0,'様式第4-3号 長期修繕計画表'!AE79,"")</f>
        <v/>
      </c>
      <c r="AF21" s="392" t="str">
        <f>IF('様式第4-3号 長期修繕計画表'!AF79&gt;0,'様式第4-3号 長期修繕計画表'!AF79,"")</f>
        <v/>
      </c>
      <c r="AG21" s="392" t="str">
        <f>IF('様式第4-3号 長期修繕計画表'!AG79&gt;0,'様式第4-3号 長期修繕計画表'!AG79,"")</f>
        <v/>
      </c>
      <c r="AH21" s="392" t="str">
        <f>IF('様式第4-3号 長期修繕計画表'!AH79&gt;0,'様式第4-3号 長期修繕計画表'!AH79,"")</f>
        <v/>
      </c>
      <c r="AI21" s="392" t="str">
        <f>IF('様式第4-3号 長期修繕計画表'!AI79&gt;0,'様式第4-3号 長期修繕計画表'!AI79,"")</f>
        <v/>
      </c>
      <c r="AJ21" s="392" t="str">
        <f>IF('様式第4-3号 長期修繕計画表'!AJ79&gt;0,'様式第4-3号 長期修繕計画表'!AJ79,"")</f>
        <v/>
      </c>
      <c r="AK21" s="407" t="str">
        <f>IF('様式第4-3号 長期修繕計画表'!AK79&gt;0,'様式第4-3号 長期修繕計画表'!AK79,"")</f>
        <v/>
      </c>
      <c r="AL21" s="374" t="str">
        <f>IF('様式第4-3号 長期修繕計画表'!AL79&gt;0,'様式第4-3号 長期修繕計画表'!AL79,"")</f>
        <v/>
      </c>
      <c r="AM21" s="392" t="str">
        <f>IF('様式第4-3号 長期修繕計画表'!AM79&gt;0,'様式第4-3号 長期修繕計画表'!AM79,"")</f>
        <v/>
      </c>
      <c r="AN21" s="392" t="str">
        <f>IF('様式第4-3号 長期修繕計画表'!AN79&gt;0,'様式第4-3号 長期修繕計画表'!AN79,"")</f>
        <v/>
      </c>
      <c r="AO21" s="392" t="str">
        <f>IF('様式第4-3号 長期修繕計画表'!AO79&gt;0,'様式第4-3号 長期修繕計画表'!AO79,"")</f>
        <v/>
      </c>
      <c r="AP21" s="392" t="str">
        <f>IF('様式第4-3号 長期修繕計画表'!AP79&gt;0,'様式第4-3号 長期修繕計画表'!AP79,"")</f>
        <v/>
      </c>
      <c r="AQ21" s="392" t="str">
        <f>IF('様式第4-3号 長期修繕計画表'!AQ79&gt;0,'様式第4-3号 長期修繕計画表'!AQ79,"")</f>
        <v/>
      </c>
      <c r="AR21" s="392" t="str">
        <f>IF('様式第4-3号 長期修繕計画表'!AR79&gt;0,'様式第4-3号 長期修繕計画表'!AR79,"")</f>
        <v/>
      </c>
      <c r="AS21" s="392" t="str">
        <f>IF('様式第4-3号 長期修繕計画表'!AS79&gt;0,'様式第4-3号 長期修繕計画表'!AS79,"")</f>
        <v/>
      </c>
      <c r="AT21" s="392" t="str">
        <f>IF('様式第4-3号 長期修繕計画表'!AT79&gt;0,'様式第4-3号 長期修繕計画表'!AT79,"")</f>
        <v/>
      </c>
      <c r="AU21" s="427" t="str">
        <f>IF('様式第4-3号 長期修繕計画表'!AU79&gt;0,'様式第4-3号 長期修繕計画表'!AU79,"")</f>
        <v/>
      </c>
      <c r="AV21" s="441">
        <f t="shared" si="0"/>
        <v>0</v>
      </c>
      <c r="AW21" s="456"/>
      <c r="AX21" s="461"/>
      <c r="AZ21" s="466"/>
    </row>
    <row r="22" spans="1:52" s="225" customFormat="1" ht="17.100000000000001" customHeight="1">
      <c r="A22" s="239"/>
      <c r="B22" s="248" t="s">
        <v>349</v>
      </c>
      <c r="C22" s="267"/>
      <c r="D22" s="285"/>
      <c r="E22" s="289"/>
      <c r="F22" s="289"/>
      <c r="G22" s="305"/>
      <c r="H22" s="320"/>
      <c r="I22" s="333"/>
      <c r="J22" s="339"/>
      <c r="K22" s="305"/>
      <c r="L22" s="305"/>
      <c r="M22" s="305"/>
      <c r="N22" s="305"/>
      <c r="O22" s="305"/>
      <c r="P22" s="353"/>
      <c r="Q22" s="356"/>
      <c r="R22" s="374" t="str">
        <f>IF('様式第4-3号 長期修繕計画表'!R82&gt;0,'様式第4-3号 長期修繕計画表'!R82,"")</f>
        <v/>
      </c>
      <c r="S22" s="392" t="str">
        <f>IF('様式第4-3号 長期修繕計画表'!S82&gt;0,'様式第4-3号 長期修繕計画表'!S82,"")</f>
        <v/>
      </c>
      <c r="T22" s="392" t="str">
        <f>IF('様式第4-3号 長期修繕計画表'!T82&gt;0,'様式第4-3号 長期修繕計画表'!T82,"")</f>
        <v/>
      </c>
      <c r="U22" s="392" t="str">
        <f>IF('様式第4-3号 長期修繕計画表'!U82&gt;0,'様式第4-3号 長期修繕計画表'!U82,"")</f>
        <v/>
      </c>
      <c r="V22" s="392" t="str">
        <f>IF('様式第4-3号 長期修繕計画表'!V82&gt;0,'様式第4-3号 長期修繕計画表'!V82,"")</f>
        <v/>
      </c>
      <c r="W22" s="392" t="str">
        <f>IF('様式第4-3号 長期修繕計画表'!W82&gt;0,'様式第4-3号 長期修繕計画表'!W82,"")</f>
        <v/>
      </c>
      <c r="X22" s="392" t="str">
        <f>IF('様式第4-3号 長期修繕計画表'!X82&gt;0,'様式第4-3号 長期修繕計画表'!X82,"")</f>
        <v/>
      </c>
      <c r="Y22" s="392" t="str">
        <f>IF('様式第4-3号 長期修繕計画表'!Y82&gt;0,'様式第4-3号 長期修繕計画表'!Y82,"")</f>
        <v/>
      </c>
      <c r="Z22" s="392" t="str">
        <f>IF('様式第4-3号 長期修繕計画表'!Z82&gt;0,'様式第4-3号 長期修繕計画表'!Z82,"")</f>
        <v/>
      </c>
      <c r="AA22" s="407" t="str">
        <f>IF('様式第4-3号 長期修繕計画表'!AA82&gt;0,'様式第4-3号 長期修繕計画表'!AA82,"")</f>
        <v/>
      </c>
      <c r="AB22" s="374" t="str">
        <f>IF('様式第4-3号 長期修繕計画表'!AB82&gt;0,'様式第4-3号 長期修繕計画表'!AB82,"")</f>
        <v/>
      </c>
      <c r="AC22" s="392" t="str">
        <f>IF('様式第4-3号 長期修繕計画表'!AC82&gt;0,'様式第4-3号 長期修繕計画表'!AC82,"")</f>
        <v/>
      </c>
      <c r="AD22" s="392" t="str">
        <f>IF('様式第4-3号 長期修繕計画表'!AD82&gt;0,'様式第4-3号 長期修繕計画表'!AD82,"")</f>
        <v/>
      </c>
      <c r="AE22" s="392" t="str">
        <f>IF('様式第4-3号 長期修繕計画表'!AE82&gt;0,'様式第4-3号 長期修繕計画表'!AE82,"")</f>
        <v/>
      </c>
      <c r="AF22" s="392" t="str">
        <f>IF('様式第4-3号 長期修繕計画表'!AF82&gt;0,'様式第4-3号 長期修繕計画表'!AF82,"")</f>
        <v/>
      </c>
      <c r="AG22" s="392" t="str">
        <f>IF('様式第4-3号 長期修繕計画表'!AG82&gt;0,'様式第4-3号 長期修繕計画表'!AG82,"")</f>
        <v/>
      </c>
      <c r="AH22" s="392" t="str">
        <f>IF('様式第4-3号 長期修繕計画表'!AH82&gt;0,'様式第4-3号 長期修繕計画表'!AH82,"")</f>
        <v/>
      </c>
      <c r="AI22" s="392" t="str">
        <f>IF('様式第4-3号 長期修繕計画表'!AI82&gt;0,'様式第4-3号 長期修繕計画表'!AI82,"")</f>
        <v/>
      </c>
      <c r="AJ22" s="392" t="str">
        <f>IF('様式第4-3号 長期修繕計画表'!AJ82&gt;0,'様式第4-3号 長期修繕計画表'!AJ82,"")</f>
        <v/>
      </c>
      <c r="AK22" s="407" t="str">
        <f>IF('様式第4-3号 長期修繕計画表'!AK82&gt;0,'様式第4-3号 長期修繕計画表'!AK82,"")</f>
        <v/>
      </c>
      <c r="AL22" s="374" t="str">
        <f>IF('様式第4-3号 長期修繕計画表'!AL82&gt;0,'様式第4-3号 長期修繕計画表'!AL82,"")</f>
        <v/>
      </c>
      <c r="AM22" s="392" t="str">
        <f>IF('様式第4-3号 長期修繕計画表'!AM82&gt;0,'様式第4-3号 長期修繕計画表'!AM82,"")</f>
        <v/>
      </c>
      <c r="AN22" s="392" t="str">
        <f>IF('様式第4-3号 長期修繕計画表'!AN82&gt;0,'様式第4-3号 長期修繕計画表'!AN82,"")</f>
        <v/>
      </c>
      <c r="AO22" s="392" t="str">
        <f>IF('様式第4-3号 長期修繕計画表'!AO82&gt;0,'様式第4-3号 長期修繕計画表'!AO82,"")</f>
        <v/>
      </c>
      <c r="AP22" s="392" t="str">
        <f>IF('様式第4-3号 長期修繕計画表'!AP82&gt;0,'様式第4-3号 長期修繕計画表'!AP82,"")</f>
        <v/>
      </c>
      <c r="AQ22" s="392" t="str">
        <f>IF('様式第4-3号 長期修繕計画表'!AQ82&gt;0,'様式第4-3号 長期修繕計画表'!AQ82,"")</f>
        <v/>
      </c>
      <c r="AR22" s="392" t="str">
        <f>IF('様式第4-3号 長期修繕計画表'!AR82&gt;0,'様式第4-3号 長期修繕計画表'!AR82,"")</f>
        <v/>
      </c>
      <c r="AS22" s="392" t="str">
        <f>IF('様式第4-3号 長期修繕計画表'!AS82&gt;0,'様式第4-3号 長期修繕計画表'!AS82,"")</f>
        <v/>
      </c>
      <c r="AT22" s="392" t="str">
        <f>IF('様式第4-3号 長期修繕計画表'!AT82&gt;0,'様式第4-3号 長期修繕計画表'!AT82,"")</f>
        <v/>
      </c>
      <c r="AU22" s="427" t="str">
        <f>IF('様式第4-3号 長期修繕計画表'!AU82&gt;0,'様式第4-3号 長期修繕計画表'!AU82,"")</f>
        <v/>
      </c>
      <c r="AV22" s="441">
        <f t="shared" si="0"/>
        <v>0</v>
      </c>
      <c r="AW22" s="456"/>
      <c r="AX22" s="461"/>
      <c r="AZ22" s="466"/>
    </row>
    <row r="23" spans="1:52" s="225" customFormat="1" ht="17.100000000000001" customHeight="1">
      <c r="A23" s="1377" t="s">
        <v>610</v>
      </c>
      <c r="B23" s="248" t="s">
        <v>352</v>
      </c>
      <c r="C23" s="267"/>
      <c r="D23" s="285"/>
      <c r="E23" s="289"/>
      <c r="F23" s="289"/>
      <c r="G23" s="305"/>
      <c r="H23" s="320"/>
      <c r="I23" s="333"/>
      <c r="J23" s="339"/>
      <c r="K23" s="305"/>
      <c r="L23" s="305"/>
      <c r="M23" s="305"/>
      <c r="N23" s="305"/>
      <c r="O23" s="305"/>
      <c r="P23" s="353"/>
      <c r="Q23" s="356"/>
      <c r="R23" s="374" t="str">
        <f>IF('様式第4-3号 長期修繕計画表'!R87&gt;0,'様式第4-3号 長期修繕計画表'!R87,"")</f>
        <v/>
      </c>
      <c r="S23" s="392" t="str">
        <f>IF('様式第4-3号 長期修繕計画表'!S87&gt;0,'様式第4-3号 長期修繕計画表'!S87,"")</f>
        <v/>
      </c>
      <c r="T23" s="392" t="str">
        <f>IF('様式第4-3号 長期修繕計画表'!T87&gt;0,'様式第4-3号 長期修繕計画表'!T87,"")</f>
        <v/>
      </c>
      <c r="U23" s="392" t="str">
        <f>IF('様式第4-3号 長期修繕計画表'!U87&gt;0,'様式第4-3号 長期修繕計画表'!U87,"")</f>
        <v/>
      </c>
      <c r="V23" s="392" t="str">
        <f>IF('様式第4-3号 長期修繕計画表'!V87&gt;0,'様式第4-3号 長期修繕計画表'!V87,"")</f>
        <v/>
      </c>
      <c r="W23" s="392" t="str">
        <f>IF('様式第4-3号 長期修繕計画表'!W87&gt;0,'様式第4-3号 長期修繕計画表'!W87,"")</f>
        <v/>
      </c>
      <c r="X23" s="392" t="str">
        <f>IF('様式第4-3号 長期修繕計画表'!X87&gt;0,'様式第4-3号 長期修繕計画表'!X87,"")</f>
        <v/>
      </c>
      <c r="Y23" s="392" t="str">
        <f>IF('様式第4-3号 長期修繕計画表'!Y87&gt;0,'様式第4-3号 長期修繕計画表'!Y87,"")</f>
        <v/>
      </c>
      <c r="Z23" s="392" t="str">
        <f>IF('様式第4-3号 長期修繕計画表'!Z87&gt;0,'様式第4-3号 長期修繕計画表'!Z87,"")</f>
        <v/>
      </c>
      <c r="AA23" s="407" t="str">
        <f>IF('様式第4-3号 長期修繕計画表'!AA87&gt;0,'様式第4-3号 長期修繕計画表'!AA87,"")</f>
        <v/>
      </c>
      <c r="AB23" s="374" t="str">
        <f>IF('様式第4-3号 長期修繕計画表'!AB87&gt;0,'様式第4-3号 長期修繕計画表'!AB87,"")</f>
        <v/>
      </c>
      <c r="AC23" s="392" t="str">
        <f>IF('様式第4-3号 長期修繕計画表'!AC87&gt;0,'様式第4-3号 長期修繕計画表'!AC87,"")</f>
        <v/>
      </c>
      <c r="AD23" s="392" t="str">
        <f>IF('様式第4-3号 長期修繕計画表'!AD87&gt;0,'様式第4-3号 長期修繕計画表'!AD87,"")</f>
        <v/>
      </c>
      <c r="AE23" s="392" t="str">
        <f>IF('様式第4-3号 長期修繕計画表'!AE87&gt;0,'様式第4-3号 長期修繕計画表'!AE87,"")</f>
        <v/>
      </c>
      <c r="AF23" s="392" t="str">
        <f>IF('様式第4-3号 長期修繕計画表'!AF87&gt;0,'様式第4-3号 長期修繕計画表'!AF87,"")</f>
        <v/>
      </c>
      <c r="AG23" s="392" t="str">
        <f>IF('様式第4-3号 長期修繕計画表'!AG87&gt;0,'様式第4-3号 長期修繕計画表'!AG87,"")</f>
        <v/>
      </c>
      <c r="AH23" s="392" t="str">
        <f>IF('様式第4-3号 長期修繕計画表'!AH87&gt;0,'様式第4-3号 長期修繕計画表'!AH87,"")</f>
        <v/>
      </c>
      <c r="AI23" s="392" t="str">
        <f>IF('様式第4-3号 長期修繕計画表'!AI87&gt;0,'様式第4-3号 長期修繕計画表'!AI87,"")</f>
        <v/>
      </c>
      <c r="AJ23" s="392" t="str">
        <f>IF('様式第4-3号 長期修繕計画表'!AJ87&gt;0,'様式第4-3号 長期修繕計画表'!AJ87,"")</f>
        <v/>
      </c>
      <c r="AK23" s="407" t="str">
        <f>IF('様式第4-3号 長期修繕計画表'!AK87&gt;0,'様式第4-3号 長期修繕計画表'!AK87,"")</f>
        <v/>
      </c>
      <c r="AL23" s="374" t="str">
        <f>IF('様式第4-3号 長期修繕計画表'!AL87&gt;0,'様式第4-3号 長期修繕計画表'!AL87,"")</f>
        <v/>
      </c>
      <c r="AM23" s="392" t="str">
        <f>IF('様式第4-3号 長期修繕計画表'!AM87&gt;0,'様式第4-3号 長期修繕計画表'!AM87,"")</f>
        <v/>
      </c>
      <c r="AN23" s="392" t="str">
        <f>IF('様式第4-3号 長期修繕計画表'!AN87&gt;0,'様式第4-3号 長期修繕計画表'!AN87,"")</f>
        <v/>
      </c>
      <c r="AO23" s="392" t="str">
        <f>IF('様式第4-3号 長期修繕計画表'!AO87&gt;0,'様式第4-3号 長期修繕計画表'!AO87,"")</f>
        <v/>
      </c>
      <c r="AP23" s="392" t="str">
        <f>IF('様式第4-3号 長期修繕計画表'!AP87&gt;0,'様式第4-3号 長期修繕計画表'!AP87,"")</f>
        <v/>
      </c>
      <c r="AQ23" s="392" t="str">
        <f>IF('様式第4-3号 長期修繕計画表'!AQ87&gt;0,'様式第4-3号 長期修繕計画表'!AQ87,"")</f>
        <v/>
      </c>
      <c r="AR23" s="392" t="str">
        <f>IF('様式第4-3号 長期修繕計画表'!AR87&gt;0,'様式第4-3号 長期修繕計画表'!AR87,"")</f>
        <v/>
      </c>
      <c r="AS23" s="392" t="str">
        <f>IF('様式第4-3号 長期修繕計画表'!AS87&gt;0,'様式第4-3号 長期修繕計画表'!AS87,"")</f>
        <v/>
      </c>
      <c r="AT23" s="392" t="str">
        <f>IF('様式第4-3号 長期修繕計画表'!AT87&gt;0,'様式第4-3号 長期修繕計画表'!AT87,"")</f>
        <v/>
      </c>
      <c r="AU23" s="427" t="str">
        <f>IF('様式第4-3号 長期修繕計画表'!AU87&gt;0,'様式第4-3号 長期修繕計画表'!AU87,"")</f>
        <v/>
      </c>
      <c r="AV23" s="441">
        <f t="shared" si="0"/>
        <v>0</v>
      </c>
      <c r="AW23" s="456"/>
      <c r="AX23" s="461"/>
      <c r="AZ23" s="466"/>
    </row>
    <row r="24" spans="1:52" s="225" customFormat="1" ht="16.5" customHeight="1">
      <c r="A24" s="1378"/>
      <c r="B24" s="1362" t="s">
        <v>287</v>
      </c>
      <c r="C24" s="1362"/>
      <c r="D24" s="1362"/>
      <c r="E24" s="1362"/>
      <c r="F24" s="1362"/>
      <c r="G24" s="1362"/>
      <c r="H24" s="1362"/>
      <c r="I24" s="1362"/>
      <c r="J24" s="1362"/>
      <c r="K24" s="1362"/>
      <c r="L24" s="1362"/>
      <c r="M24" s="1362"/>
      <c r="N24" s="1362"/>
      <c r="O24" s="1362"/>
      <c r="P24" s="1362"/>
      <c r="Q24" s="1363"/>
      <c r="R24" s="374" t="str">
        <f>IF('様式第4-3号 長期修繕計画表'!R90&gt;0,'様式第4-3号 長期修繕計画表'!R90,"")</f>
        <v/>
      </c>
      <c r="S24" s="392" t="str">
        <f>IF('様式第4-3号 長期修繕計画表'!S90&gt;0,'様式第4-3号 長期修繕計画表'!S90,"")</f>
        <v/>
      </c>
      <c r="T24" s="392" t="str">
        <f>IF('様式第4-3号 長期修繕計画表'!T90&gt;0,'様式第4-3号 長期修繕計画表'!T90,"")</f>
        <v/>
      </c>
      <c r="U24" s="392" t="str">
        <f>IF('様式第4-3号 長期修繕計画表'!U90&gt;0,'様式第4-3号 長期修繕計画表'!U90,"")</f>
        <v/>
      </c>
      <c r="V24" s="392" t="str">
        <f>IF('様式第4-3号 長期修繕計画表'!V90&gt;0,'様式第4-3号 長期修繕計画表'!V90,"")</f>
        <v/>
      </c>
      <c r="W24" s="392" t="str">
        <f>IF('様式第4-3号 長期修繕計画表'!W90&gt;0,'様式第4-3号 長期修繕計画表'!W90,"")</f>
        <v/>
      </c>
      <c r="X24" s="392" t="str">
        <f>IF('様式第4-3号 長期修繕計画表'!X90&gt;0,'様式第4-3号 長期修繕計画表'!X90,"")</f>
        <v/>
      </c>
      <c r="Y24" s="392" t="str">
        <f>IF('様式第4-3号 長期修繕計画表'!Y90&gt;0,'様式第4-3号 長期修繕計画表'!Y90,"")</f>
        <v/>
      </c>
      <c r="Z24" s="392" t="str">
        <f>IF('様式第4-3号 長期修繕計画表'!Z90&gt;0,'様式第4-3号 長期修繕計画表'!Z90,"")</f>
        <v/>
      </c>
      <c r="AA24" s="407" t="str">
        <f>IF('様式第4-3号 長期修繕計画表'!AA90&gt;0,'様式第4-3号 長期修繕計画表'!AA90,"")</f>
        <v/>
      </c>
      <c r="AB24" s="374" t="str">
        <f>IF('様式第4-3号 長期修繕計画表'!AB90&gt;0,'様式第4-3号 長期修繕計画表'!AB90,"")</f>
        <v/>
      </c>
      <c r="AC24" s="392" t="str">
        <f>IF('様式第4-3号 長期修繕計画表'!AC90&gt;0,'様式第4-3号 長期修繕計画表'!AC90,"")</f>
        <v/>
      </c>
      <c r="AD24" s="392" t="str">
        <f>IF('様式第4-3号 長期修繕計画表'!AD90&gt;0,'様式第4-3号 長期修繕計画表'!AD90,"")</f>
        <v/>
      </c>
      <c r="AE24" s="392" t="str">
        <f>IF('様式第4-3号 長期修繕計画表'!AE90&gt;0,'様式第4-3号 長期修繕計画表'!AE90,"")</f>
        <v/>
      </c>
      <c r="AF24" s="392" t="str">
        <f>IF('様式第4-3号 長期修繕計画表'!AF90&gt;0,'様式第4-3号 長期修繕計画表'!AF90,"")</f>
        <v/>
      </c>
      <c r="AG24" s="392" t="str">
        <f>IF('様式第4-3号 長期修繕計画表'!AG90&gt;0,'様式第4-3号 長期修繕計画表'!AG90,"")</f>
        <v/>
      </c>
      <c r="AH24" s="392" t="str">
        <f>IF('様式第4-3号 長期修繕計画表'!AH90&gt;0,'様式第4-3号 長期修繕計画表'!AH90,"")</f>
        <v/>
      </c>
      <c r="AI24" s="392" t="str">
        <f>IF('様式第4-3号 長期修繕計画表'!AI90&gt;0,'様式第4-3号 長期修繕計画表'!AI90,"")</f>
        <v/>
      </c>
      <c r="AJ24" s="392" t="str">
        <f>IF('様式第4-3号 長期修繕計画表'!AJ90&gt;0,'様式第4-3号 長期修繕計画表'!AJ90,"")</f>
        <v/>
      </c>
      <c r="AK24" s="407" t="str">
        <f>IF('様式第4-3号 長期修繕計画表'!AK90&gt;0,'様式第4-3号 長期修繕計画表'!AK90,"")</f>
        <v/>
      </c>
      <c r="AL24" s="374" t="str">
        <f>IF('様式第4-3号 長期修繕計画表'!AL90&gt;0,'様式第4-3号 長期修繕計画表'!AL90,"")</f>
        <v/>
      </c>
      <c r="AM24" s="392" t="str">
        <f>IF('様式第4-3号 長期修繕計画表'!AM90&gt;0,'様式第4-3号 長期修繕計画表'!AM90,"")</f>
        <v/>
      </c>
      <c r="AN24" s="392" t="str">
        <f>IF('様式第4-3号 長期修繕計画表'!AN90&gt;0,'様式第4-3号 長期修繕計画表'!AN90,"")</f>
        <v/>
      </c>
      <c r="AO24" s="392" t="str">
        <f>IF('様式第4-3号 長期修繕計画表'!AO90&gt;0,'様式第4-3号 長期修繕計画表'!AO90,"")</f>
        <v/>
      </c>
      <c r="AP24" s="392" t="str">
        <f>IF('様式第4-3号 長期修繕計画表'!AP90&gt;0,'様式第4-3号 長期修繕計画表'!AP90,"")</f>
        <v/>
      </c>
      <c r="AQ24" s="392" t="str">
        <f>IF('様式第4-3号 長期修繕計画表'!AQ90&gt;0,'様式第4-3号 長期修繕計画表'!AQ90,"")</f>
        <v/>
      </c>
      <c r="AR24" s="392" t="str">
        <f>IF('様式第4-3号 長期修繕計画表'!AR90&gt;0,'様式第4-3号 長期修繕計画表'!AR90,"")</f>
        <v/>
      </c>
      <c r="AS24" s="392" t="str">
        <f>IF('様式第4-3号 長期修繕計画表'!AS90&gt;0,'様式第4-3号 長期修繕計画表'!AS90,"")</f>
        <v/>
      </c>
      <c r="AT24" s="392" t="str">
        <f>IF('様式第4-3号 長期修繕計画表'!AT90&gt;0,'様式第4-3号 長期修繕計画表'!AT90,"")</f>
        <v/>
      </c>
      <c r="AU24" s="427" t="str">
        <f>IF('様式第4-3号 長期修繕計画表'!AU90&gt;0,'様式第4-3号 長期修繕計画表'!AU90,"")</f>
        <v/>
      </c>
      <c r="AV24" s="441">
        <f t="shared" si="0"/>
        <v>0</v>
      </c>
      <c r="AW24" s="458"/>
      <c r="AX24" s="463"/>
      <c r="AZ24" s="466"/>
    </row>
    <row r="25" spans="1:52" s="225" customFormat="1" ht="16.5" customHeight="1">
      <c r="A25" s="1378"/>
      <c r="B25" s="250" t="s">
        <v>404</v>
      </c>
      <c r="C25" s="267"/>
      <c r="D25" s="285"/>
      <c r="E25" s="289"/>
      <c r="F25" s="289"/>
      <c r="G25" s="305"/>
      <c r="H25" s="320"/>
      <c r="I25" s="333"/>
      <c r="J25" s="339"/>
      <c r="K25" s="305"/>
      <c r="L25" s="305"/>
      <c r="M25" s="305"/>
      <c r="N25" s="305"/>
      <c r="O25" s="305"/>
      <c r="P25" s="353"/>
      <c r="Q25" s="356"/>
      <c r="R25" s="374" t="str">
        <f>IF('様式第4-3号 長期修繕計画表'!R95&gt;0,'様式第4-3号 長期修繕計画表'!R95,"")</f>
        <v/>
      </c>
      <c r="S25" s="392" t="str">
        <f>IF('様式第4-3号 長期修繕計画表'!S95&gt;0,'様式第4-3号 長期修繕計画表'!S95,"")</f>
        <v/>
      </c>
      <c r="T25" s="392" t="str">
        <f>IF('様式第4-3号 長期修繕計画表'!T95&gt;0,'様式第4-3号 長期修繕計画表'!T95,"")</f>
        <v/>
      </c>
      <c r="U25" s="392" t="str">
        <f>IF('様式第4-3号 長期修繕計画表'!U95&gt;0,'様式第4-3号 長期修繕計画表'!U95,"")</f>
        <v/>
      </c>
      <c r="V25" s="392" t="str">
        <f>IF('様式第4-3号 長期修繕計画表'!V95&gt;0,'様式第4-3号 長期修繕計画表'!V95,"")</f>
        <v/>
      </c>
      <c r="W25" s="392" t="str">
        <f>IF('様式第4-3号 長期修繕計画表'!W95&gt;0,'様式第4-3号 長期修繕計画表'!W95,"")</f>
        <v/>
      </c>
      <c r="X25" s="392" t="str">
        <f>IF('様式第4-3号 長期修繕計画表'!X95&gt;0,'様式第4-3号 長期修繕計画表'!X95,"")</f>
        <v/>
      </c>
      <c r="Y25" s="392" t="str">
        <f>IF('様式第4-3号 長期修繕計画表'!Y95&gt;0,'様式第4-3号 長期修繕計画表'!Y95,"")</f>
        <v/>
      </c>
      <c r="Z25" s="392" t="str">
        <f>IF('様式第4-3号 長期修繕計画表'!Z95&gt;0,'様式第4-3号 長期修繕計画表'!Z95,"")</f>
        <v/>
      </c>
      <c r="AA25" s="407" t="str">
        <f>IF('様式第4-3号 長期修繕計画表'!AA95&gt;0,'様式第4-3号 長期修繕計画表'!AA95,"")</f>
        <v/>
      </c>
      <c r="AB25" s="374" t="str">
        <f>IF('様式第4-3号 長期修繕計画表'!AB95&gt;0,'様式第4-3号 長期修繕計画表'!AB95,"")</f>
        <v/>
      </c>
      <c r="AC25" s="392" t="str">
        <f>IF('様式第4-3号 長期修繕計画表'!AC95&gt;0,'様式第4-3号 長期修繕計画表'!AC95,"")</f>
        <v/>
      </c>
      <c r="AD25" s="392" t="str">
        <f>IF('様式第4-3号 長期修繕計画表'!AD95&gt;0,'様式第4-3号 長期修繕計画表'!AD95,"")</f>
        <v/>
      </c>
      <c r="AE25" s="392" t="str">
        <f>IF('様式第4-3号 長期修繕計画表'!AE95&gt;0,'様式第4-3号 長期修繕計画表'!AE95,"")</f>
        <v/>
      </c>
      <c r="AF25" s="392" t="str">
        <f>IF('様式第4-3号 長期修繕計画表'!AF95&gt;0,'様式第4-3号 長期修繕計画表'!AF95,"")</f>
        <v/>
      </c>
      <c r="AG25" s="392" t="str">
        <f>IF('様式第4-3号 長期修繕計画表'!AG95&gt;0,'様式第4-3号 長期修繕計画表'!AG95,"")</f>
        <v/>
      </c>
      <c r="AH25" s="392" t="str">
        <f>IF('様式第4-3号 長期修繕計画表'!AH95&gt;0,'様式第4-3号 長期修繕計画表'!AH95,"")</f>
        <v/>
      </c>
      <c r="AI25" s="392" t="str">
        <f>IF('様式第4-3号 長期修繕計画表'!AI95&gt;0,'様式第4-3号 長期修繕計画表'!AI95,"")</f>
        <v/>
      </c>
      <c r="AJ25" s="392" t="str">
        <f>IF('様式第4-3号 長期修繕計画表'!AJ95&gt;0,'様式第4-3号 長期修繕計画表'!AJ95,"")</f>
        <v/>
      </c>
      <c r="AK25" s="407" t="str">
        <f>IF('様式第4-3号 長期修繕計画表'!AK95&gt;0,'様式第4-3号 長期修繕計画表'!AK95,"")</f>
        <v/>
      </c>
      <c r="AL25" s="374" t="str">
        <f>IF('様式第4-3号 長期修繕計画表'!AL95&gt;0,'様式第4-3号 長期修繕計画表'!AL95,"")</f>
        <v/>
      </c>
      <c r="AM25" s="392" t="str">
        <f>IF('様式第4-3号 長期修繕計画表'!AM95&gt;0,'様式第4-3号 長期修繕計画表'!AM95,"")</f>
        <v/>
      </c>
      <c r="AN25" s="392" t="str">
        <f>IF('様式第4-3号 長期修繕計画表'!AN95&gt;0,'様式第4-3号 長期修繕計画表'!AN95,"")</f>
        <v/>
      </c>
      <c r="AO25" s="392" t="str">
        <f>IF('様式第4-3号 長期修繕計画表'!AO95&gt;0,'様式第4-3号 長期修繕計画表'!AO95,"")</f>
        <v/>
      </c>
      <c r="AP25" s="392" t="str">
        <f>IF('様式第4-3号 長期修繕計画表'!AP95&gt;0,'様式第4-3号 長期修繕計画表'!AP95,"")</f>
        <v/>
      </c>
      <c r="AQ25" s="392" t="str">
        <f>IF('様式第4-3号 長期修繕計画表'!AQ95&gt;0,'様式第4-3号 長期修繕計画表'!AQ95,"")</f>
        <v/>
      </c>
      <c r="AR25" s="392" t="str">
        <f>IF('様式第4-3号 長期修繕計画表'!AR95&gt;0,'様式第4-3号 長期修繕計画表'!AR95,"")</f>
        <v/>
      </c>
      <c r="AS25" s="392" t="str">
        <f>IF('様式第4-3号 長期修繕計画表'!AS95&gt;0,'様式第4-3号 長期修繕計画表'!AS95,"")</f>
        <v/>
      </c>
      <c r="AT25" s="392" t="str">
        <f>IF('様式第4-3号 長期修繕計画表'!AT95&gt;0,'様式第4-3号 長期修繕計画表'!AT95,"")</f>
        <v/>
      </c>
      <c r="AU25" s="427" t="str">
        <f>IF('様式第4-3号 長期修繕計画表'!AU95&gt;0,'様式第4-3号 長期修繕計画表'!AU95,"")</f>
        <v/>
      </c>
      <c r="AV25" s="441">
        <f t="shared" si="0"/>
        <v>0</v>
      </c>
      <c r="AW25" s="458"/>
      <c r="AX25" s="463"/>
      <c r="AZ25" s="466"/>
    </row>
    <row r="26" spans="1:52" s="225" customFormat="1" ht="16.5" customHeight="1">
      <c r="A26" s="240"/>
      <c r="B26" s="251" t="s">
        <v>405</v>
      </c>
      <c r="C26" s="269"/>
      <c r="D26" s="287"/>
      <c r="E26" s="287"/>
      <c r="F26" s="287"/>
      <c r="G26" s="307"/>
      <c r="H26" s="321"/>
      <c r="I26" s="335"/>
      <c r="J26" s="307"/>
      <c r="K26" s="307"/>
      <c r="L26" s="307"/>
      <c r="M26" s="307"/>
      <c r="N26" s="307"/>
      <c r="O26" s="307"/>
      <c r="P26" s="307"/>
      <c r="Q26" s="358"/>
      <c r="R26" s="376">
        <f t="shared" ref="R26:AU26" si="1">SUM(R7:R25)</f>
        <v>0</v>
      </c>
      <c r="S26" s="394">
        <f t="shared" si="1"/>
        <v>0</v>
      </c>
      <c r="T26" s="394">
        <f t="shared" si="1"/>
        <v>0</v>
      </c>
      <c r="U26" s="394">
        <f t="shared" si="1"/>
        <v>0</v>
      </c>
      <c r="V26" s="394">
        <f t="shared" si="1"/>
        <v>0</v>
      </c>
      <c r="W26" s="394">
        <f t="shared" si="1"/>
        <v>0</v>
      </c>
      <c r="X26" s="394">
        <f t="shared" si="1"/>
        <v>0</v>
      </c>
      <c r="Y26" s="394">
        <f t="shared" si="1"/>
        <v>0</v>
      </c>
      <c r="Z26" s="394">
        <f t="shared" si="1"/>
        <v>0</v>
      </c>
      <c r="AA26" s="409">
        <f t="shared" si="1"/>
        <v>0</v>
      </c>
      <c r="AB26" s="376">
        <f t="shared" si="1"/>
        <v>0</v>
      </c>
      <c r="AC26" s="394">
        <f t="shared" si="1"/>
        <v>0</v>
      </c>
      <c r="AD26" s="394">
        <f t="shared" si="1"/>
        <v>0</v>
      </c>
      <c r="AE26" s="394">
        <f t="shared" si="1"/>
        <v>0</v>
      </c>
      <c r="AF26" s="394">
        <f t="shared" si="1"/>
        <v>0</v>
      </c>
      <c r="AG26" s="394">
        <f t="shared" si="1"/>
        <v>0</v>
      </c>
      <c r="AH26" s="394">
        <f t="shared" si="1"/>
        <v>0</v>
      </c>
      <c r="AI26" s="394">
        <f t="shared" si="1"/>
        <v>0</v>
      </c>
      <c r="AJ26" s="394">
        <f t="shared" si="1"/>
        <v>0</v>
      </c>
      <c r="AK26" s="409">
        <f t="shared" si="1"/>
        <v>0</v>
      </c>
      <c r="AL26" s="376">
        <f t="shared" si="1"/>
        <v>0</v>
      </c>
      <c r="AM26" s="394">
        <f t="shared" si="1"/>
        <v>0</v>
      </c>
      <c r="AN26" s="394">
        <f t="shared" si="1"/>
        <v>0</v>
      </c>
      <c r="AO26" s="394">
        <f t="shared" si="1"/>
        <v>0</v>
      </c>
      <c r="AP26" s="394">
        <f t="shared" si="1"/>
        <v>0</v>
      </c>
      <c r="AQ26" s="394">
        <f t="shared" si="1"/>
        <v>0</v>
      </c>
      <c r="AR26" s="394">
        <f t="shared" si="1"/>
        <v>0</v>
      </c>
      <c r="AS26" s="394">
        <f t="shared" si="1"/>
        <v>0</v>
      </c>
      <c r="AT26" s="394">
        <f t="shared" si="1"/>
        <v>0</v>
      </c>
      <c r="AU26" s="429">
        <f t="shared" si="1"/>
        <v>0</v>
      </c>
      <c r="AV26" s="443">
        <f t="shared" si="0"/>
        <v>0</v>
      </c>
      <c r="AW26" s="458"/>
      <c r="AX26" s="463"/>
      <c r="AZ26" s="466"/>
    </row>
    <row r="27" spans="1:52" s="225" customFormat="1" ht="16.5" customHeight="1">
      <c r="A27" s="1364" t="s">
        <v>542</v>
      </c>
      <c r="B27" s="1365"/>
      <c r="C27" s="1365"/>
      <c r="D27" s="1365"/>
      <c r="E27" s="1365"/>
      <c r="F27" s="1365"/>
      <c r="G27" s="1365"/>
      <c r="H27" s="1365"/>
      <c r="I27" s="1365"/>
      <c r="J27" s="1365"/>
      <c r="K27" s="1365"/>
      <c r="L27" s="1365"/>
      <c r="M27" s="1365"/>
      <c r="N27" s="1365"/>
      <c r="O27" s="1365"/>
      <c r="P27" s="1365"/>
      <c r="Q27" s="1366"/>
      <c r="R27" s="376">
        <f t="shared" ref="R27:AU27" si="2">+R26*0.1</f>
        <v>0</v>
      </c>
      <c r="S27" s="394">
        <f t="shared" si="2"/>
        <v>0</v>
      </c>
      <c r="T27" s="394">
        <f t="shared" si="2"/>
        <v>0</v>
      </c>
      <c r="U27" s="394">
        <f t="shared" si="2"/>
        <v>0</v>
      </c>
      <c r="V27" s="394">
        <f t="shared" si="2"/>
        <v>0</v>
      </c>
      <c r="W27" s="394">
        <f t="shared" si="2"/>
        <v>0</v>
      </c>
      <c r="X27" s="394">
        <f t="shared" si="2"/>
        <v>0</v>
      </c>
      <c r="Y27" s="394">
        <f t="shared" si="2"/>
        <v>0</v>
      </c>
      <c r="Z27" s="394">
        <f t="shared" si="2"/>
        <v>0</v>
      </c>
      <c r="AA27" s="409">
        <f t="shared" si="2"/>
        <v>0</v>
      </c>
      <c r="AB27" s="376">
        <f t="shared" si="2"/>
        <v>0</v>
      </c>
      <c r="AC27" s="394">
        <f t="shared" si="2"/>
        <v>0</v>
      </c>
      <c r="AD27" s="394">
        <f t="shared" si="2"/>
        <v>0</v>
      </c>
      <c r="AE27" s="394">
        <f t="shared" si="2"/>
        <v>0</v>
      </c>
      <c r="AF27" s="394">
        <f t="shared" si="2"/>
        <v>0</v>
      </c>
      <c r="AG27" s="394">
        <f t="shared" si="2"/>
        <v>0</v>
      </c>
      <c r="AH27" s="394">
        <f t="shared" si="2"/>
        <v>0</v>
      </c>
      <c r="AI27" s="394">
        <f t="shared" si="2"/>
        <v>0</v>
      </c>
      <c r="AJ27" s="394">
        <f t="shared" si="2"/>
        <v>0</v>
      </c>
      <c r="AK27" s="409">
        <f t="shared" si="2"/>
        <v>0</v>
      </c>
      <c r="AL27" s="376">
        <f t="shared" si="2"/>
        <v>0</v>
      </c>
      <c r="AM27" s="394">
        <f t="shared" si="2"/>
        <v>0</v>
      </c>
      <c r="AN27" s="394">
        <f t="shared" si="2"/>
        <v>0</v>
      </c>
      <c r="AO27" s="394">
        <f t="shared" si="2"/>
        <v>0</v>
      </c>
      <c r="AP27" s="394">
        <f t="shared" si="2"/>
        <v>0</v>
      </c>
      <c r="AQ27" s="394">
        <f t="shared" si="2"/>
        <v>0</v>
      </c>
      <c r="AR27" s="394">
        <f t="shared" si="2"/>
        <v>0</v>
      </c>
      <c r="AS27" s="394">
        <f t="shared" si="2"/>
        <v>0</v>
      </c>
      <c r="AT27" s="394">
        <f t="shared" si="2"/>
        <v>0</v>
      </c>
      <c r="AU27" s="429">
        <f t="shared" si="2"/>
        <v>0</v>
      </c>
      <c r="AV27" s="443">
        <f t="shared" si="0"/>
        <v>0</v>
      </c>
      <c r="AW27" s="458"/>
      <c r="AX27" s="463"/>
      <c r="AZ27" s="466"/>
    </row>
    <row r="28" spans="1:52" s="225" customFormat="1" ht="16.5" customHeight="1">
      <c r="A28" s="241"/>
      <c r="B28" s="252" t="s">
        <v>406</v>
      </c>
      <c r="C28" s="270"/>
      <c r="D28" s="288"/>
      <c r="E28" s="288"/>
      <c r="F28" s="288"/>
      <c r="G28" s="308"/>
      <c r="H28" s="322"/>
      <c r="I28" s="336"/>
      <c r="J28" s="308"/>
      <c r="K28" s="308"/>
      <c r="L28" s="308"/>
      <c r="M28" s="308"/>
      <c r="N28" s="308"/>
      <c r="O28" s="308"/>
      <c r="P28" s="308"/>
      <c r="Q28" s="359"/>
      <c r="R28" s="376">
        <f>+SUM(R26:R27)*0.1</f>
        <v>0</v>
      </c>
      <c r="S28" s="394">
        <f>+SUM(S26:S27)*0.1</f>
        <v>0</v>
      </c>
      <c r="T28" s="394">
        <f t="shared" ref="T28:AU28" si="3">+SUM(T26:T27)*0.1</f>
        <v>0</v>
      </c>
      <c r="U28" s="394">
        <f t="shared" si="3"/>
        <v>0</v>
      </c>
      <c r="V28" s="394">
        <f t="shared" si="3"/>
        <v>0</v>
      </c>
      <c r="W28" s="394">
        <f t="shared" si="3"/>
        <v>0</v>
      </c>
      <c r="X28" s="394">
        <f t="shared" si="3"/>
        <v>0</v>
      </c>
      <c r="Y28" s="394">
        <f t="shared" si="3"/>
        <v>0</v>
      </c>
      <c r="Z28" s="394">
        <f t="shared" si="3"/>
        <v>0</v>
      </c>
      <c r="AA28" s="409">
        <f t="shared" si="3"/>
        <v>0</v>
      </c>
      <c r="AB28" s="376">
        <f t="shared" si="3"/>
        <v>0</v>
      </c>
      <c r="AC28" s="394">
        <f t="shared" si="3"/>
        <v>0</v>
      </c>
      <c r="AD28" s="394">
        <f t="shared" si="3"/>
        <v>0</v>
      </c>
      <c r="AE28" s="394">
        <f t="shared" si="3"/>
        <v>0</v>
      </c>
      <c r="AF28" s="394">
        <f t="shared" si="3"/>
        <v>0</v>
      </c>
      <c r="AG28" s="394">
        <f t="shared" si="3"/>
        <v>0</v>
      </c>
      <c r="AH28" s="394">
        <f t="shared" si="3"/>
        <v>0</v>
      </c>
      <c r="AI28" s="394">
        <f t="shared" si="3"/>
        <v>0</v>
      </c>
      <c r="AJ28" s="394">
        <f t="shared" si="3"/>
        <v>0</v>
      </c>
      <c r="AK28" s="409">
        <f t="shared" si="3"/>
        <v>0</v>
      </c>
      <c r="AL28" s="376">
        <f t="shared" si="3"/>
        <v>0</v>
      </c>
      <c r="AM28" s="394">
        <f t="shared" si="3"/>
        <v>0</v>
      </c>
      <c r="AN28" s="394">
        <f t="shared" si="3"/>
        <v>0</v>
      </c>
      <c r="AO28" s="394">
        <f t="shared" si="3"/>
        <v>0</v>
      </c>
      <c r="AP28" s="394">
        <f t="shared" si="3"/>
        <v>0</v>
      </c>
      <c r="AQ28" s="394">
        <f t="shared" si="3"/>
        <v>0</v>
      </c>
      <c r="AR28" s="394">
        <f t="shared" si="3"/>
        <v>0</v>
      </c>
      <c r="AS28" s="394">
        <f t="shared" si="3"/>
        <v>0</v>
      </c>
      <c r="AT28" s="394">
        <f t="shared" si="3"/>
        <v>0</v>
      </c>
      <c r="AU28" s="429">
        <f t="shared" si="3"/>
        <v>0</v>
      </c>
      <c r="AV28" s="443">
        <f t="shared" si="0"/>
        <v>0</v>
      </c>
      <c r="AW28" s="458"/>
      <c r="AX28" s="463"/>
      <c r="AZ28" s="466"/>
    </row>
    <row r="29" spans="1:52" s="225" customFormat="1" ht="17.100000000000001" customHeight="1">
      <c r="A29" s="1379" t="s">
        <v>409</v>
      </c>
      <c r="B29" s="253" t="s">
        <v>232</v>
      </c>
      <c r="C29" s="271"/>
      <c r="D29" s="275"/>
      <c r="E29" s="275"/>
      <c r="F29" s="292"/>
      <c r="G29" s="309"/>
      <c r="H29" s="323"/>
      <c r="I29" s="309"/>
      <c r="J29" s="341"/>
      <c r="K29" s="341"/>
      <c r="L29" s="341"/>
      <c r="M29" s="341"/>
      <c r="N29" s="341"/>
      <c r="O29" s="341"/>
      <c r="P29" s="341"/>
      <c r="Q29" s="360"/>
      <c r="R29" s="377">
        <f t="shared" ref="R29:AU29" si="4">SUM(R26:R28)</f>
        <v>0</v>
      </c>
      <c r="S29" s="395">
        <f t="shared" si="4"/>
        <v>0</v>
      </c>
      <c r="T29" s="395">
        <f t="shared" si="4"/>
        <v>0</v>
      </c>
      <c r="U29" s="395">
        <f t="shared" si="4"/>
        <v>0</v>
      </c>
      <c r="V29" s="395">
        <f t="shared" si="4"/>
        <v>0</v>
      </c>
      <c r="W29" s="395">
        <f t="shared" si="4"/>
        <v>0</v>
      </c>
      <c r="X29" s="395">
        <f t="shared" si="4"/>
        <v>0</v>
      </c>
      <c r="Y29" s="395">
        <f t="shared" si="4"/>
        <v>0</v>
      </c>
      <c r="Z29" s="395">
        <f t="shared" si="4"/>
        <v>0</v>
      </c>
      <c r="AA29" s="410">
        <f t="shared" si="4"/>
        <v>0</v>
      </c>
      <c r="AB29" s="377">
        <f t="shared" si="4"/>
        <v>0</v>
      </c>
      <c r="AC29" s="395">
        <f t="shared" si="4"/>
        <v>0</v>
      </c>
      <c r="AD29" s="395">
        <f t="shared" si="4"/>
        <v>0</v>
      </c>
      <c r="AE29" s="395">
        <f t="shared" si="4"/>
        <v>0</v>
      </c>
      <c r="AF29" s="395">
        <f t="shared" si="4"/>
        <v>0</v>
      </c>
      <c r="AG29" s="395">
        <f t="shared" si="4"/>
        <v>0</v>
      </c>
      <c r="AH29" s="395">
        <f t="shared" si="4"/>
        <v>0</v>
      </c>
      <c r="AI29" s="395">
        <f t="shared" si="4"/>
        <v>0</v>
      </c>
      <c r="AJ29" s="395">
        <f t="shared" si="4"/>
        <v>0</v>
      </c>
      <c r="AK29" s="410">
        <f t="shared" si="4"/>
        <v>0</v>
      </c>
      <c r="AL29" s="377">
        <f t="shared" si="4"/>
        <v>0</v>
      </c>
      <c r="AM29" s="395">
        <f t="shared" si="4"/>
        <v>0</v>
      </c>
      <c r="AN29" s="395">
        <f t="shared" si="4"/>
        <v>0</v>
      </c>
      <c r="AO29" s="395">
        <f t="shared" si="4"/>
        <v>0</v>
      </c>
      <c r="AP29" s="395">
        <f t="shared" si="4"/>
        <v>0</v>
      </c>
      <c r="AQ29" s="395">
        <f t="shared" si="4"/>
        <v>0</v>
      </c>
      <c r="AR29" s="395">
        <f t="shared" si="4"/>
        <v>0</v>
      </c>
      <c r="AS29" s="395">
        <f t="shared" si="4"/>
        <v>0</v>
      </c>
      <c r="AT29" s="395">
        <f t="shared" si="4"/>
        <v>0</v>
      </c>
      <c r="AU29" s="430">
        <f t="shared" si="4"/>
        <v>0</v>
      </c>
      <c r="AV29" s="444">
        <f t="shared" si="0"/>
        <v>0</v>
      </c>
      <c r="AW29" s="459"/>
      <c r="AX29" s="464"/>
      <c r="AZ29" s="467"/>
    </row>
    <row r="30" spans="1:52" s="225" customFormat="1" ht="17.100000000000001" customHeight="1">
      <c r="A30" s="1380"/>
      <c r="B30" s="254" t="s">
        <v>275</v>
      </c>
      <c r="C30" s="272"/>
      <c r="D30" s="272"/>
      <c r="E30" s="272"/>
      <c r="F30" s="293"/>
      <c r="G30" s="310"/>
      <c r="H30" s="324"/>
      <c r="I30" s="310"/>
      <c r="J30" s="342"/>
      <c r="K30" s="342"/>
      <c r="L30" s="342"/>
      <c r="M30" s="342"/>
      <c r="N30" s="342"/>
      <c r="O30" s="342"/>
      <c r="P30" s="342"/>
      <c r="Q30" s="361"/>
      <c r="R30" s="378">
        <f>+R29</f>
        <v>0</v>
      </c>
      <c r="S30" s="396">
        <f t="shared" ref="S30:AU30" si="5">+R30+S29</f>
        <v>0</v>
      </c>
      <c r="T30" s="396">
        <f t="shared" si="5"/>
        <v>0</v>
      </c>
      <c r="U30" s="396">
        <f t="shared" si="5"/>
        <v>0</v>
      </c>
      <c r="V30" s="396">
        <f t="shared" si="5"/>
        <v>0</v>
      </c>
      <c r="W30" s="396">
        <f t="shared" si="5"/>
        <v>0</v>
      </c>
      <c r="X30" s="396">
        <f t="shared" si="5"/>
        <v>0</v>
      </c>
      <c r="Y30" s="396">
        <f t="shared" si="5"/>
        <v>0</v>
      </c>
      <c r="Z30" s="396">
        <f t="shared" si="5"/>
        <v>0</v>
      </c>
      <c r="AA30" s="411">
        <f t="shared" si="5"/>
        <v>0</v>
      </c>
      <c r="AB30" s="378">
        <f t="shared" si="5"/>
        <v>0</v>
      </c>
      <c r="AC30" s="396">
        <f t="shared" si="5"/>
        <v>0</v>
      </c>
      <c r="AD30" s="396">
        <f t="shared" si="5"/>
        <v>0</v>
      </c>
      <c r="AE30" s="396">
        <f t="shared" si="5"/>
        <v>0</v>
      </c>
      <c r="AF30" s="396">
        <f t="shared" si="5"/>
        <v>0</v>
      </c>
      <c r="AG30" s="396">
        <f t="shared" si="5"/>
        <v>0</v>
      </c>
      <c r="AH30" s="396">
        <f t="shared" si="5"/>
        <v>0</v>
      </c>
      <c r="AI30" s="396">
        <f t="shared" si="5"/>
        <v>0</v>
      </c>
      <c r="AJ30" s="396">
        <f t="shared" si="5"/>
        <v>0</v>
      </c>
      <c r="AK30" s="411">
        <f t="shared" si="5"/>
        <v>0</v>
      </c>
      <c r="AL30" s="378">
        <f t="shared" si="5"/>
        <v>0</v>
      </c>
      <c r="AM30" s="396">
        <f t="shared" si="5"/>
        <v>0</v>
      </c>
      <c r="AN30" s="396">
        <f t="shared" si="5"/>
        <v>0</v>
      </c>
      <c r="AO30" s="396">
        <f t="shared" si="5"/>
        <v>0</v>
      </c>
      <c r="AP30" s="396">
        <f t="shared" si="5"/>
        <v>0</v>
      </c>
      <c r="AQ30" s="396">
        <f t="shared" si="5"/>
        <v>0</v>
      </c>
      <c r="AR30" s="396">
        <f t="shared" si="5"/>
        <v>0</v>
      </c>
      <c r="AS30" s="396">
        <f t="shared" si="5"/>
        <v>0</v>
      </c>
      <c r="AT30" s="396">
        <f t="shared" si="5"/>
        <v>0</v>
      </c>
      <c r="AU30" s="431">
        <f t="shared" si="5"/>
        <v>0</v>
      </c>
      <c r="AV30" s="445"/>
      <c r="AW30" s="459"/>
      <c r="AX30" s="465"/>
      <c r="AZ30" s="467"/>
    </row>
    <row r="31" spans="1:52" s="225" customFormat="1" ht="17.100000000000001" customHeight="1">
      <c r="A31" s="1380"/>
      <c r="B31" s="255" t="s">
        <v>410</v>
      </c>
      <c r="C31" s="273"/>
      <c r="D31" s="273"/>
      <c r="E31" s="273"/>
      <c r="F31" s="294"/>
      <c r="G31" s="311"/>
      <c r="H31" s="325"/>
      <c r="I31" s="311"/>
      <c r="J31" s="343"/>
      <c r="K31" s="343"/>
      <c r="L31" s="343"/>
      <c r="M31" s="343"/>
      <c r="N31" s="343"/>
      <c r="O31" s="343"/>
      <c r="P31" s="343"/>
      <c r="Q31" s="362"/>
      <c r="R31" s="379"/>
      <c r="S31" s="397"/>
      <c r="T31" s="397"/>
      <c r="U31" s="397"/>
      <c r="V31" s="397"/>
      <c r="W31" s="397"/>
      <c r="X31" s="397"/>
      <c r="Y31" s="397"/>
      <c r="Z31" s="397"/>
      <c r="AA31" s="412"/>
      <c r="AB31" s="379"/>
      <c r="AC31" s="397"/>
      <c r="AD31" s="397"/>
      <c r="AE31" s="397"/>
      <c r="AF31" s="397"/>
      <c r="AG31" s="397"/>
      <c r="AH31" s="397"/>
      <c r="AI31" s="397"/>
      <c r="AJ31" s="397"/>
      <c r="AK31" s="412"/>
      <c r="AL31" s="379"/>
      <c r="AM31" s="397"/>
      <c r="AN31" s="397"/>
      <c r="AO31" s="397"/>
      <c r="AP31" s="397"/>
      <c r="AQ31" s="397"/>
      <c r="AR31" s="397"/>
      <c r="AS31" s="397"/>
      <c r="AT31" s="397"/>
      <c r="AU31" s="432"/>
      <c r="AV31" s="446"/>
      <c r="AW31" s="459"/>
      <c r="AX31" s="465"/>
      <c r="AZ31" s="467"/>
    </row>
    <row r="32" spans="1:52" s="225" customFormat="1" ht="17.100000000000001" customHeight="1">
      <c r="A32" s="1380"/>
      <c r="B32" s="256" t="s">
        <v>411</v>
      </c>
      <c r="C32" s="274"/>
      <c r="D32" s="274"/>
      <c r="E32" s="274"/>
      <c r="F32" s="295"/>
      <c r="G32" s="312"/>
      <c r="H32" s="326"/>
      <c r="I32" s="312"/>
      <c r="J32" s="344"/>
      <c r="K32" s="344"/>
      <c r="L32" s="344"/>
      <c r="M32" s="344"/>
      <c r="N32" s="344"/>
      <c r="O32" s="344"/>
      <c r="P32" s="344"/>
      <c r="Q32" s="363"/>
      <c r="R32" s="380">
        <f t="shared" ref="R32:AU32" si="6">SUM(R29,R31)</f>
        <v>0</v>
      </c>
      <c r="S32" s="398">
        <f t="shared" si="6"/>
        <v>0</v>
      </c>
      <c r="T32" s="398">
        <f t="shared" si="6"/>
        <v>0</v>
      </c>
      <c r="U32" s="398">
        <f t="shared" si="6"/>
        <v>0</v>
      </c>
      <c r="V32" s="398">
        <f t="shared" si="6"/>
        <v>0</v>
      </c>
      <c r="W32" s="398">
        <f t="shared" si="6"/>
        <v>0</v>
      </c>
      <c r="X32" s="398">
        <f t="shared" si="6"/>
        <v>0</v>
      </c>
      <c r="Y32" s="398">
        <f t="shared" si="6"/>
        <v>0</v>
      </c>
      <c r="Z32" s="398">
        <f t="shared" si="6"/>
        <v>0</v>
      </c>
      <c r="AA32" s="413">
        <f t="shared" si="6"/>
        <v>0</v>
      </c>
      <c r="AB32" s="380">
        <f t="shared" si="6"/>
        <v>0</v>
      </c>
      <c r="AC32" s="398">
        <f t="shared" si="6"/>
        <v>0</v>
      </c>
      <c r="AD32" s="398">
        <f t="shared" si="6"/>
        <v>0</v>
      </c>
      <c r="AE32" s="398">
        <f t="shared" si="6"/>
        <v>0</v>
      </c>
      <c r="AF32" s="398">
        <f t="shared" si="6"/>
        <v>0</v>
      </c>
      <c r="AG32" s="398">
        <f t="shared" si="6"/>
        <v>0</v>
      </c>
      <c r="AH32" s="398">
        <f t="shared" si="6"/>
        <v>0</v>
      </c>
      <c r="AI32" s="398">
        <f t="shared" si="6"/>
        <v>0</v>
      </c>
      <c r="AJ32" s="398">
        <f t="shared" si="6"/>
        <v>0</v>
      </c>
      <c r="AK32" s="413">
        <f t="shared" si="6"/>
        <v>0</v>
      </c>
      <c r="AL32" s="380">
        <f t="shared" si="6"/>
        <v>0</v>
      </c>
      <c r="AM32" s="398">
        <f t="shared" si="6"/>
        <v>0</v>
      </c>
      <c r="AN32" s="398">
        <f t="shared" si="6"/>
        <v>0</v>
      </c>
      <c r="AO32" s="398">
        <f t="shared" si="6"/>
        <v>0</v>
      </c>
      <c r="AP32" s="398">
        <f t="shared" si="6"/>
        <v>0</v>
      </c>
      <c r="AQ32" s="398">
        <f t="shared" si="6"/>
        <v>0</v>
      </c>
      <c r="AR32" s="398">
        <f t="shared" si="6"/>
        <v>0</v>
      </c>
      <c r="AS32" s="398">
        <f t="shared" si="6"/>
        <v>0</v>
      </c>
      <c r="AT32" s="398">
        <f t="shared" si="6"/>
        <v>0</v>
      </c>
      <c r="AU32" s="433">
        <f t="shared" si="6"/>
        <v>0</v>
      </c>
      <c r="AV32" s="447">
        <f>SUM(R32:AU32)</f>
        <v>0</v>
      </c>
      <c r="AW32" s="459"/>
      <c r="AX32" s="465"/>
      <c r="AZ32" s="467"/>
    </row>
    <row r="33" spans="1:52" s="225" customFormat="1" ht="17.100000000000001" customHeight="1">
      <c r="A33" s="1381"/>
      <c r="B33" s="254" t="s">
        <v>222</v>
      </c>
      <c r="C33" s="272"/>
      <c r="D33" s="272"/>
      <c r="E33" s="272"/>
      <c r="F33" s="293"/>
      <c r="G33" s="310"/>
      <c r="H33" s="324"/>
      <c r="I33" s="310"/>
      <c r="J33" s="342"/>
      <c r="K33" s="342"/>
      <c r="L33" s="342"/>
      <c r="M33" s="342"/>
      <c r="N33" s="342"/>
      <c r="O33" s="342"/>
      <c r="P33" s="342"/>
      <c r="Q33" s="361"/>
      <c r="R33" s="378">
        <f>+R32</f>
        <v>0</v>
      </c>
      <c r="S33" s="396">
        <f t="shared" ref="S33:AU33" si="7">+R33+S32</f>
        <v>0</v>
      </c>
      <c r="T33" s="396">
        <f t="shared" si="7"/>
        <v>0</v>
      </c>
      <c r="U33" s="396">
        <f t="shared" si="7"/>
        <v>0</v>
      </c>
      <c r="V33" s="396">
        <f t="shared" si="7"/>
        <v>0</v>
      </c>
      <c r="W33" s="396">
        <f t="shared" si="7"/>
        <v>0</v>
      </c>
      <c r="X33" s="396">
        <f t="shared" si="7"/>
        <v>0</v>
      </c>
      <c r="Y33" s="396">
        <f t="shared" si="7"/>
        <v>0</v>
      </c>
      <c r="Z33" s="396">
        <f t="shared" si="7"/>
        <v>0</v>
      </c>
      <c r="AA33" s="411">
        <f t="shared" si="7"/>
        <v>0</v>
      </c>
      <c r="AB33" s="378">
        <f t="shared" si="7"/>
        <v>0</v>
      </c>
      <c r="AC33" s="396">
        <f t="shared" si="7"/>
        <v>0</v>
      </c>
      <c r="AD33" s="396">
        <f t="shared" si="7"/>
        <v>0</v>
      </c>
      <c r="AE33" s="396">
        <f t="shared" si="7"/>
        <v>0</v>
      </c>
      <c r="AF33" s="396">
        <f t="shared" si="7"/>
        <v>0</v>
      </c>
      <c r="AG33" s="396">
        <f t="shared" si="7"/>
        <v>0</v>
      </c>
      <c r="AH33" s="396">
        <f t="shared" si="7"/>
        <v>0</v>
      </c>
      <c r="AI33" s="396">
        <f t="shared" si="7"/>
        <v>0</v>
      </c>
      <c r="AJ33" s="396">
        <f t="shared" si="7"/>
        <v>0</v>
      </c>
      <c r="AK33" s="411">
        <f t="shared" si="7"/>
        <v>0</v>
      </c>
      <c r="AL33" s="378">
        <f t="shared" si="7"/>
        <v>0</v>
      </c>
      <c r="AM33" s="396">
        <f t="shared" si="7"/>
        <v>0</v>
      </c>
      <c r="AN33" s="396">
        <f t="shared" si="7"/>
        <v>0</v>
      </c>
      <c r="AO33" s="396">
        <f t="shared" si="7"/>
        <v>0</v>
      </c>
      <c r="AP33" s="396">
        <f t="shared" si="7"/>
        <v>0</v>
      </c>
      <c r="AQ33" s="396">
        <f t="shared" si="7"/>
        <v>0</v>
      </c>
      <c r="AR33" s="396">
        <f t="shared" si="7"/>
        <v>0</v>
      </c>
      <c r="AS33" s="396">
        <f t="shared" si="7"/>
        <v>0</v>
      </c>
      <c r="AT33" s="396">
        <f t="shared" si="7"/>
        <v>0</v>
      </c>
      <c r="AU33" s="431">
        <f t="shared" si="7"/>
        <v>0</v>
      </c>
      <c r="AV33" s="445"/>
      <c r="AW33" s="459"/>
      <c r="AX33" s="465"/>
      <c r="AZ33" s="467"/>
    </row>
    <row r="34" spans="1:52" s="225" customFormat="1" ht="29.25" customHeight="1">
      <c r="A34" s="1379" t="s">
        <v>412</v>
      </c>
      <c r="B34" s="257" t="s">
        <v>414</v>
      </c>
      <c r="C34" s="275"/>
      <c r="D34" s="275"/>
      <c r="E34" s="275"/>
      <c r="F34" s="292"/>
      <c r="G34" s="309"/>
      <c r="H34" s="323"/>
      <c r="I34" s="309"/>
      <c r="J34" s="341"/>
      <c r="K34" s="341"/>
      <c r="L34" s="341"/>
      <c r="M34" s="341"/>
      <c r="N34" s="341"/>
      <c r="O34" s="341"/>
      <c r="P34" s="341"/>
      <c r="Q34" s="364"/>
      <c r="R34" s="381"/>
      <c r="S34" s="399"/>
      <c r="T34" s="399"/>
      <c r="U34" s="399"/>
      <c r="V34" s="399"/>
      <c r="W34" s="399"/>
      <c r="X34" s="399"/>
      <c r="Y34" s="399"/>
      <c r="Z34" s="399"/>
      <c r="AA34" s="414"/>
      <c r="AB34" s="381"/>
      <c r="AC34" s="399"/>
      <c r="AD34" s="399"/>
      <c r="AE34" s="399"/>
      <c r="AF34" s="399"/>
      <c r="AG34" s="399"/>
      <c r="AH34" s="399"/>
      <c r="AI34" s="399"/>
      <c r="AJ34" s="399"/>
      <c r="AK34" s="414"/>
      <c r="AL34" s="381"/>
      <c r="AM34" s="399"/>
      <c r="AN34" s="399"/>
      <c r="AO34" s="399"/>
      <c r="AP34" s="399"/>
      <c r="AQ34" s="399"/>
      <c r="AR34" s="399"/>
      <c r="AS34" s="399"/>
      <c r="AT34" s="399"/>
      <c r="AU34" s="434"/>
      <c r="AV34" s="448">
        <f>SUM(R34:AU34)</f>
        <v>0</v>
      </c>
      <c r="AW34" s="459"/>
      <c r="AX34" s="465"/>
      <c r="AZ34" s="467"/>
    </row>
    <row r="35" spans="1:52" s="225" customFormat="1" ht="30" customHeight="1">
      <c r="A35" s="1394"/>
      <c r="B35" s="1367" t="s">
        <v>154</v>
      </c>
      <c r="C35" s="1368"/>
      <c r="D35" s="1368"/>
      <c r="E35" s="1368"/>
      <c r="F35" s="1368"/>
      <c r="G35" s="1368"/>
      <c r="H35" s="1368"/>
      <c r="I35" s="1368"/>
      <c r="J35" s="1368"/>
      <c r="K35" s="1368"/>
      <c r="L35" s="1368"/>
      <c r="M35" s="1368"/>
      <c r="N35" s="1368"/>
      <c r="O35" s="1368"/>
      <c r="P35" s="1368"/>
      <c r="Q35" s="1369"/>
      <c r="R35" s="380"/>
      <c r="S35" s="398"/>
      <c r="T35" s="398"/>
      <c r="U35" s="398"/>
      <c r="V35" s="398"/>
      <c r="W35" s="398"/>
      <c r="X35" s="398"/>
      <c r="Y35" s="398"/>
      <c r="Z35" s="398"/>
      <c r="AA35" s="413"/>
      <c r="AB35" s="380"/>
      <c r="AC35" s="398"/>
      <c r="AD35" s="398"/>
      <c r="AE35" s="398"/>
      <c r="AF35" s="398"/>
      <c r="AG35" s="398"/>
      <c r="AH35" s="398"/>
      <c r="AI35" s="398"/>
      <c r="AJ35" s="398"/>
      <c r="AK35" s="413"/>
      <c r="AL35" s="380"/>
      <c r="AM35" s="398"/>
      <c r="AN35" s="398"/>
      <c r="AO35" s="398"/>
      <c r="AP35" s="398"/>
      <c r="AQ35" s="398"/>
      <c r="AR35" s="398"/>
      <c r="AS35" s="398"/>
      <c r="AT35" s="398"/>
      <c r="AU35" s="433"/>
      <c r="AV35" s="447">
        <f>SUM(R35:AU35)</f>
        <v>0</v>
      </c>
      <c r="AW35" s="459"/>
      <c r="AX35" s="465"/>
      <c r="AZ35" s="467"/>
    </row>
    <row r="36" spans="1:52" s="225" customFormat="1" ht="30" customHeight="1">
      <c r="A36" s="1380"/>
      <c r="B36" s="1367" t="s">
        <v>416</v>
      </c>
      <c r="C36" s="1368"/>
      <c r="D36" s="1368"/>
      <c r="E36" s="1368"/>
      <c r="F36" s="1368"/>
      <c r="G36" s="1368"/>
      <c r="H36" s="1368"/>
      <c r="I36" s="1368"/>
      <c r="J36" s="1368"/>
      <c r="K36" s="1368"/>
      <c r="L36" s="1368"/>
      <c r="M36" s="1368"/>
      <c r="N36" s="1368"/>
      <c r="O36" s="1368"/>
      <c r="P36" s="1368"/>
      <c r="Q36" s="1369"/>
      <c r="R36" s="382"/>
      <c r="S36" s="400"/>
      <c r="T36" s="400"/>
      <c r="U36" s="400"/>
      <c r="V36" s="400"/>
      <c r="W36" s="400"/>
      <c r="X36" s="400"/>
      <c r="Y36" s="400"/>
      <c r="Z36" s="400"/>
      <c r="AA36" s="415"/>
      <c r="AB36" s="382"/>
      <c r="AC36" s="400"/>
      <c r="AD36" s="400"/>
      <c r="AE36" s="400"/>
      <c r="AF36" s="400"/>
      <c r="AG36" s="400"/>
      <c r="AH36" s="400"/>
      <c r="AI36" s="400"/>
      <c r="AJ36" s="400"/>
      <c r="AK36" s="415"/>
      <c r="AL36" s="382"/>
      <c r="AM36" s="400"/>
      <c r="AN36" s="400"/>
      <c r="AO36" s="400"/>
      <c r="AP36" s="400"/>
      <c r="AQ36" s="400"/>
      <c r="AR36" s="400"/>
      <c r="AS36" s="400"/>
      <c r="AT36" s="400"/>
      <c r="AU36" s="435"/>
      <c r="AV36" s="449">
        <f>SUM(R36:AU36)</f>
        <v>0</v>
      </c>
      <c r="AW36" s="459"/>
      <c r="AX36" s="465"/>
      <c r="AZ36" s="467"/>
    </row>
    <row r="37" spans="1:52" s="225" customFormat="1" ht="29.25" customHeight="1">
      <c r="A37" s="1380"/>
      <c r="B37" s="1384" t="s">
        <v>417</v>
      </c>
      <c r="C37" s="1385"/>
      <c r="D37" s="1385"/>
      <c r="E37" s="1385"/>
      <c r="F37" s="1385"/>
      <c r="G37" s="1385"/>
      <c r="H37" s="1385"/>
      <c r="I37" s="1385"/>
      <c r="J37" s="1385"/>
      <c r="K37" s="1385"/>
      <c r="L37" s="1385"/>
      <c r="M37" s="1385"/>
      <c r="N37" s="1385"/>
      <c r="O37" s="1385"/>
      <c r="P37" s="1385"/>
      <c r="Q37" s="1386"/>
      <c r="R37" s="378"/>
      <c r="S37" s="396"/>
      <c r="T37" s="396"/>
      <c r="U37" s="396"/>
      <c r="V37" s="396"/>
      <c r="W37" s="396"/>
      <c r="X37" s="396"/>
      <c r="Y37" s="396"/>
      <c r="Z37" s="396"/>
      <c r="AA37" s="411"/>
      <c r="AB37" s="378"/>
      <c r="AC37" s="396"/>
      <c r="AD37" s="396"/>
      <c r="AE37" s="396"/>
      <c r="AF37" s="396"/>
      <c r="AG37" s="396"/>
      <c r="AH37" s="396"/>
      <c r="AI37" s="396"/>
      <c r="AJ37" s="396"/>
      <c r="AK37" s="411"/>
      <c r="AL37" s="378"/>
      <c r="AM37" s="396"/>
      <c r="AN37" s="396"/>
      <c r="AO37" s="396"/>
      <c r="AP37" s="396"/>
      <c r="AQ37" s="396"/>
      <c r="AR37" s="396"/>
      <c r="AS37" s="396"/>
      <c r="AT37" s="396"/>
      <c r="AU37" s="431"/>
      <c r="AV37" s="445"/>
      <c r="AW37" s="459"/>
      <c r="AX37" s="465"/>
      <c r="AZ37" s="467"/>
    </row>
    <row r="38" spans="1:52" s="225" customFormat="1" ht="17.100000000000001" customHeight="1">
      <c r="A38" s="1380"/>
      <c r="B38" s="258" t="s">
        <v>418</v>
      </c>
      <c r="C38" s="276"/>
      <c r="D38" s="276"/>
      <c r="E38" s="276"/>
      <c r="F38" s="296"/>
      <c r="G38" s="313"/>
      <c r="H38" s="327"/>
      <c r="I38" s="313"/>
      <c r="J38" s="345"/>
      <c r="K38" s="345"/>
      <c r="L38" s="345"/>
      <c r="M38" s="345"/>
      <c r="N38" s="345"/>
      <c r="O38" s="345"/>
      <c r="P38" s="345"/>
      <c r="Q38" s="365"/>
      <c r="R38" s="383">
        <f t="shared" ref="R38:AU38" si="8">SUM(R34:R37)</f>
        <v>0</v>
      </c>
      <c r="S38" s="401">
        <f t="shared" si="8"/>
        <v>0</v>
      </c>
      <c r="T38" s="401">
        <f t="shared" si="8"/>
        <v>0</v>
      </c>
      <c r="U38" s="401">
        <f t="shared" si="8"/>
        <v>0</v>
      </c>
      <c r="V38" s="401">
        <f t="shared" si="8"/>
        <v>0</v>
      </c>
      <c r="W38" s="401">
        <f t="shared" si="8"/>
        <v>0</v>
      </c>
      <c r="X38" s="401">
        <f t="shared" si="8"/>
        <v>0</v>
      </c>
      <c r="Y38" s="401">
        <f t="shared" si="8"/>
        <v>0</v>
      </c>
      <c r="Z38" s="401">
        <f t="shared" si="8"/>
        <v>0</v>
      </c>
      <c r="AA38" s="416">
        <f t="shared" si="8"/>
        <v>0</v>
      </c>
      <c r="AB38" s="383">
        <f t="shared" si="8"/>
        <v>0</v>
      </c>
      <c r="AC38" s="401">
        <f t="shared" si="8"/>
        <v>0</v>
      </c>
      <c r="AD38" s="401">
        <f t="shared" si="8"/>
        <v>0</v>
      </c>
      <c r="AE38" s="401">
        <f t="shared" si="8"/>
        <v>0</v>
      </c>
      <c r="AF38" s="401">
        <f t="shared" si="8"/>
        <v>0</v>
      </c>
      <c r="AG38" s="401">
        <f t="shared" si="8"/>
        <v>0</v>
      </c>
      <c r="AH38" s="401">
        <f t="shared" si="8"/>
        <v>0</v>
      </c>
      <c r="AI38" s="401">
        <f t="shared" si="8"/>
        <v>0</v>
      </c>
      <c r="AJ38" s="401">
        <f t="shared" si="8"/>
        <v>0</v>
      </c>
      <c r="AK38" s="416">
        <f t="shared" si="8"/>
        <v>0</v>
      </c>
      <c r="AL38" s="383">
        <f t="shared" si="8"/>
        <v>0</v>
      </c>
      <c r="AM38" s="401">
        <f t="shared" si="8"/>
        <v>0</v>
      </c>
      <c r="AN38" s="401">
        <f t="shared" si="8"/>
        <v>0</v>
      </c>
      <c r="AO38" s="401">
        <f t="shared" si="8"/>
        <v>0</v>
      </c>
      <c r="AP38" s="401">
        <f t="shared" si="8"/>
        <v>0</v>
      </c>
      <c r="AQ38" s="401">
        <f t="shared" si="8"/>
        <v>0</v>
      </c>
      <c r="AR38" s="401">
        <f t="shared" si="8"/>
        <v>0</v>
      </c>
      <c r="AS38" s="401">
        <f t="shared" si="8"/>
        <v>0</v>
      </c>
      <c r="AT38" s="401">
        <f t="shared" si="8"/>
        <v>0</v>
      </c>
      <c r="AU38" s="436">
        <f t="shared" si="8"/>
        <v>0</v>
      </c>
      <c r="AV38" s="450">
        <f>SUM(R38:AU38)</f>
        <v>0</v>
      </c>
      <c r="AW38" s="459"/>
      <c r="AX38" s="465"/>
      <c r="AZ38" s="467"/>
    </row>
    <row r="39" spans="1:52" s="225" customFormat="1" ht="17.100000000000001" customHeight="1">
      <c r="A39" s="1380"/>
      <c r="B39" s="259" t="s">
        <v>420</v>
      </c>
      <c r="C39" s="277"/>
      <c r="D39" s="277"/>
      <c r="E39" s="277"/>
      <c r="F39" s="297"/>
      <c r="G39" s="314"/>
      <c r="H39" s="328"/>
      <c r="I39" s="314"/>
      <c r="J39" s="346"/>
      <c r="K39" s="346"/>
      <c r="L39" s="346"/>
      <c r="M39" s="346"/>
      <c r="N39" s="346"/>
      <c r="O39" s="346"/>
      <c r="P39" s="346"/>
      <c r="Q39" s="366"/>
      <c r="R39" s="382">
        <f>+R38</f>
        <v>0</v>
      </c>
      <c r="S39" s="400">
        <f t="shared" ref="S39:AU39" si="9">+R39+S38</f>
        <v>0</v>
      </c>
      <c r="T39" s="400">
        <f t="shared" si="9"/>
        <v>0</v>
      </c>
      <c r="U39" s="400">
        <f t="shared" si="9"/>
        <v>0</v>
      </c>
      <c r="V39" s="400">
        <f t="shared" si="9"/>
        <v>0</v>
      </c>
      <c r="W39" s="400">
        <f t="shared" si="9"/>
        <v>0</v>
      </c>
      <c r="X39" s="400">
        <f t="shared" si="9"/>
        <v>0</v>
      </c>
      <c r="Y39" s="400">
        <f t="shared" si="9"/>
        <v>0</v>
      </c>
      <c r="Z39" s="400">
        <f t="shared" si="9"/>
        <v>0</v>
      </c>
      <c r="AA39" s="415">
        <f t="shared" si="9"/>
        <v>0</v>
      </c>
      <c r="AB39" s="382">
        <f t="shared" si="9"/>
        <v>0</v>
      </c>
      <c r="AC39" s="400">
        <f t="shared" si="9"/>
        <v>0</v>
      </c>
      <c r="AD39" s="400">
        <f t="shared" si="9"/>
        <v>0</v>
      </c>
      <c r="AE39" s="400">
        <f t="shared" si="9"/>
        <v>0</v>
      </c>
      <c r="AF39" s="400">
        <f t="shared" si="9"/>
        <v>0</v>
      </c>
      <c r="AG39" s="400">
        <f t="shared" si="9"/>
        <v>0</v>
      </c>
      <c r="AH39" s="400">
        <f t="shared" si="9"/>
        <v>0</v>
      </c>
      <c r="AI39" s="400">
        <f t="shared" si="9"/>
        <v>0</v>
      </c>
      <c r="AJ39" s="400">
        <f t="shared" si="9"/>
        <v>0</v>
      </c>
      <c r="AK39" s="415">
        <f t="shared" si="9"/>
        <v>0</v>
      </c>
      <c r="AL39" s="382">
        <f t="shared" si="9"/>
        <v>0</v>
      </c>
      <c r="AM39" s="400">
        <f t="shared" si="9"/>
        <v>0</v>
      </c>
      <c r="AN39" s="400">
        <f t="shared" si="9"/>
        <v>0</v>
      </c>
      <c r="AO39" s="400">
        <f t="shared" si="9"/>
        <v>0</v>
      </c>
      <c r="AP39" s="400">
        <f t="shared" si="9"/>
        <v>0</v>
      </c>
      <c r="AQ39" s="400">
        <f t="shared" si="9"/>
        <v>0</v>
      </c>
      <c r="AR39" s="400">
        <f t="shared" si="9"/>
        <v>0</v>
      </c>
      <c r="AS39" s="400">
        <f t="shared" si="9"/>
        <v>0</v>
      </c>
      <c r="AT39" s="400">
        <f t="shared" si="9"/>
        <v>0</v>
      </c>
      <c r="AU39" s="435">
        <f t="shared" si="9"/>
        <v>0</v>
      </c>
      <c r="AV39" s="449"/>
      <c r="AW39" s="459"/>
      <c r="AX39" s="465"/>
      <c r="AZ39" s="467"/>
    </row>
    <row r="40" spans="1:52" s="225" customFormat="1" ht="17.100000000000001" customHeight="1">
      <c r="A40" s="242"/>
      <c r="B40" s="253" t="s">
        <v>14</v>
      </c>
      <c r="C40" s="275"/>
      <c r="D40" s="275"/>
      <c r="E40" s="275"/>
      <c r="F40" s="292"/>
      <c r="G40" s="309"/>
      <c r="H40" s="323"/>
      <c r="I40" s="309"/>
      <c r="J40" s="341"/>
      <c r="K40" s="341"/>
      <c r="L40" s="341"/>
      <c r="M40" s="341"/>
      <c r="N40" s="341"/>
      <c r="O40" s="341"/>
      <c r="P40" s="341"/>
      <c r="Q40" s="364"/>
      <c r="R40" s="381">
        <f t="shared" ref="R40:AU40" si="10">R38-R32</f>
        <v>0</v>
      </c>
      <c r="S40" s="399">
        <f t="shared" si="10"/>
        <v>0</v>
      </c>
      <c r="T40" s="399">
        <f t="shared" si="10"/>
        <v>0</v>
      </c>
      <c r="U40" s="399">
        <f t="shared" si="10"/>
        <v>0</v>
      </c>
      <c r="V40" s="399">
        <f t="shared" si="10"/>
        <v>0</v>
      </c>
      <c r="W40" s="399">
        <f t="shared" si="10"/>
        <v>0</v>
      </c>
      <c r="X40" s="399">
        <f t="shared" si="10"/>
        <v>0</v>
      </c>
      <c r="Y40" s="399">
        <f t="shared" si="10"/>
        <v>0</v>
      </c>
      <c r="Z40" s="399">
        <f t="shared" si="10"/>
        <v>0</v>
      </c>
      <c r="AA40" s="414">
        <f t="shared" si="10"/>
        <v>0</v>
      </c>
      <c r="AB40" s="381">
        <f t="shared" si="10"/>
        <v>0</v>
      </c>
      <c r="AC40" s="399">
        <f t="shared" si="10"/>
        <v>0</v>
      </c>
      <c r="AD40" s="399">
        <f t="shared" si="10"/>
        <v>0</v>
      </c>
      <c r="AE40" s="399">
        <f t="shared" si="10"/>
        <v>0</v>
      </c>
      <c r="AF40" s="399">
        <f t="shared" si="10"/>
        <v>0</v>
      </c>
      <c r="AG40" s="399">
        <f t="shared" si="10"/>
        <v>0</v>
      </c>
      <c r="AH40" s="399">
        <f t="shared" si="10"/>
        <v>0</v>
      </c>
      <c r="AI40" s="399">
        <f t="shared" si="10"/>
        <v>0</v>
      </c>
      <c r="AJ40" s="399">
        <f t="shared" si="10"/>
        <v>0</v>
      </c>
      <c r="AK40" s="414">
        <f t="shared" si="10"/>
        <v>0</v>
      </c>
      <c r="AL40" s="381">
        <f t="shared" si="10"/>
        <v>0</v>
      </c>
      <c r="AM40" s="399">
        <f t="shared" si="10"/>
        <v>0</v>
      </c>
      <c r="AN40" s="399">
        <f t="shared" si="10"/>
        <v>0</v>
      </c>
      <c r="AO40" s="399">
        <f t="shared" si="10"/>
        <v>0</v>
      </c>
      <c r="AP40" s="399">
        <f t="shared" si="10"/>
        <v>0</v>
      </c>
      <c r="AQ40" s="399">
        <f t="shared" si="10"/>
        <v>0</v>
      </c>
      <c r="AR40" s="399">
        <f t="shared" si="10"/>
        <v>0</v>
      </c>
      <c r="AS40" s="399">
        <f t="shared" si="10"/>
        <v>0</v>
      </c>
      <c r="AT40" s="399">
        <f t="shared" si="10"/>
        <v>0</v>
      </c>
      <c r="AU40" s="434">
        <f t="shared" si="10"/>
        <v>0</v>
      </c>
      <c r="AV40" s="448"/>
      <c r="AW40" s="459"/>
      <c r="AX40" s="465"/>
      <c r="AZ40" s="467"/>
    </row>
    <row r="41" spans="1:52" s="225" customFormat="1" ht="17.100000000000001" customHeight="1">
      <c r="A41" s="243"/>
      <c r="B41" s="260" t="s">
        <v>269</v>
      </c>
      <c r="C41" s="278"/>
      <c r="D41" s="278"/>
      <c r="E41" s="278"/>
      <c r="F41" s="298"/>
      <c r="G41" s="315"/>
      <c r="H41" s="329"/>
      <c r="I41" s="315"/>
      <c r="J41" s="347"/>
      <c r="K41" s="347"/>
      <c r="L41" s="347"/>
      <c r="M41" s="347"/>
      <c r="N41" s="347"/>
      <c r="O41" s="347"/>
      <c r="P41" s="347"/>
      <c r="Q41" s="367"/>
      <c r="R41" s="384">
        <f>+R40</f>
        <v>0</v>
      </c>
      <c r="S41" s="402">
        <f t="shared" ref="S41:AU41" si="11">+R41+S38-S32</f>
        <v>0</v>
      </c>
      <c r="T41" s="402">
        <f t="shared" si="11"/>
        <v>0</v>
      </c>
      <c r="U41" s="402">
        <f t="shared" si="11"/>
        <v>0</v>
      </c>
      <c r="V41" s="402">
        <f t="shared" si="11"/>
        <v>0</v>
      </c>
      <c r="W41" s="402">
        <f t="shared" si="11"/>
        <v>0</v>
      </c>
      <c r="X41" s="402">
        <f t="shared" si="11"/>
        <v>0</v>
      </c>
      <c r="Y41" s="402">
        <f t="shared" si="11"/>
        <v>0</v>
      </c>
      <c r="Z41" s="402">
        <f t="shared" si="11"/>
        <v>0</v>
      </c>
      <c r="AA41" s="417">
        <f t="shared" si="11"/>
        <v>0</v>
      </c>
      <c r="AB41" s="384">
        <f t="shared" si="11"/>
        <v>0</v>
      </c>
      <c r="AC41" s="402">
        <f t="shared" si="11"/>
        <v>0</v>
      </c>
      <c r="AD41" s="402">
        <f t="shared" si="11"/>
        <v>0</v>
      </c>
      <c r="AE41" s="402">
        <f t="shared" si="11"/>
        <v>0</v>
      </c>
      <c r="AF41" s="402">
        <f t="shared" si="11"/>
        <v>0</v>
      </c>
      <c r="AG41" s="402">
        <f t="shared" si="11"/>
        <v>0</v>
      </c>
      <c r="AH41" s="402">
        <f t="shared" si="11"/>
        <v>0</v>
      </c>
      <c r="AI41" s="402">
        <f t="shared" si="11"/>
        <v>0</v>
      </c>
      <c r="AJ41" s="402">
        <f t="shared" si="11"/>
        <v>0</v>
      </c>
      <c r="AK41" s="417">
        <f t="shared" si="11"/>
        <v>0</v>
      </c>
      <c r="AL41" s="384">
        <f t="shared" si="11"/>
        <v>0</v>
      </c>
      <c r="AM41" s="402">
        <f t="shared" si="11"/>
        <v>0</v>
      </c>
      <c r="AN41" s="402">
        <f t="shared" si="11"/>
        <v>0</v>
      </c>
      <c r="AO41" s="402">
        <f t="shared" si="11"/>
        <v>0</v>
      </c>
      <c r="AP41" s="402">
        <f t="shared" si="11"/>
        <v>0</v>
      </c>
      <c r="AQ41" s="402">
        <f t="shared" si="11"/>
        <v>0</v>
      </c>
      <c r="AR41" s="402">
        <f t="shared" si="11"/>
        <v>0</v>
      </c>
      <c r="AS41" s="402">
        <f t="shared" si="11"/>
        <v>0</v>
      </c>
      <c r="AT41" s="402">
        <f t="shared" si="11"/>
        <v>0</v>
      </c>
      <c r="AU41" s="437">
        <f t="shared" si="11"/>
        <v>0</v>
      </c>
      <c r="AV41" s="451"/>
      <c r="AW41" s="459"/>
      <c r="AX41" s="465"/>
      <c r="AZ41" s="467"/>
    </row>
    <row r="42" spans="1:52" s="225" customFormat="1" ht="30" customHeight="1">
      <c r="A42" s="1387" t="s">
        <v>671</v>
      </c>
      <c r="B42" s="1388"/>
      <c r="C42" s="1388"/>
      <c r="D42" s="1388"/>
      <c r="E42" s="1388"/>
      <c r="F42" s="1388"/>
      <c r="G42" s="1388"/>
      <c r="H42" s="1388"/>
      <c r="I42" s="1388"/>
      <c r="J42" s="1388"/>
      <c r="K42" s="1388"/>
      <c r="L42" s="1388"/>
      <c r="M42" s="1388"/>
      <c r="N42" s="1388"/>
      <c r="O42" s="1388"/>
      <c r="P42" s="1388"/>
      <c r="Q42" s="1389"/>
      <c r="R42" s="385">
        <f>+R41</f>
        <v>0</v>
      </c>
      <c r="S42" s="403">
        <f t="shared" ref="S42:AU42" si="12">+R42+S36</f>
        <v>0</v>
      </c>
      <c r="T42" s="403">
        <f t="shared" si="12"/>
        <v>0</v>
      </c>
      <c r="U42" s="403">
        <f t="shared" si="12"/>
        <v>0</v>
      </c>
      <c r="V42" s="403">
        <f t="shared" si="12"/>
        <v>0</v>
      </c>
      <c r="W42" s="403">
        <f t="shared" si="12"/>
        <v>0</v>
      </c>
      <c r="X42" s="403">
        <f t="shared" si="12"/>
        <v>0</v>
      </c>
      <c r="Y42" s="403">
        <f t="shared" si="12"/>
        <v>0</v>
      </c>
      <c r="Z42" s="403">
        <f t="shared" si="12"/>
        <v>0</v>
      </c>
      <c r="AA42" s="418">
        <f t="shared" si="12"/>
        <v>0</v>
      </c>
      <c r="AB42" s="385">
        <f t="shared" si="12"/>
        <v>0</v>
      </c>
      <c r="AC42" s="403">
        <f t="shared" si="12"/>
        <v>0</v>
      </c>
      <c r="AD42" s="403">
        <f t="shared" si="12"/>
        <v>0</v>
      </c>
      <c r="AE42" s="403">
        <f t="shared" si="12"/>
        <v>0</v>
      </c>
      <c r="AF42" s="403">
        <f t="shared" si="12"/>
        <v>0</v>
      </c>
      <c r="AG42" s="403">
        <f t="shared" si="12"/>
        <v>0</v>
      </c>
      <c r="AH42" s="403">
        <f t="shared" si="12"/>
        <v>0</v>
      </c>
      <c r="AI42" s="403">
        <f t="shared" si="12"/>
        <v>0</v>
      </c>
      <c r="AJ42" s="403">
        <f t="shared" si="12"/>
        <v>0</v>
      </c>
      <c r="AK42" s="418">
        <f t="shared" si="12"/>
        <v>0</v>
      </c>
      <c r="AL42" s="385">
        <f t="shared" si="12"/>
        <v>0</v>
      </c>
      <c r="AM42" s="403">
        <f t="shared" si="12"/>
        <v>0</v>
      </c>
      <c r="AN42" s="403">
        <f t="shared" si="12"/>
        <v>0</v>
      </c>
      <c r="AO42" s="403">
        <f t="shared" si="12"/>
        <v>0</v>
      </c>
      <c r="AP42" s="403">
        <f t="shared" si="12"/>
        <v>0</v>
      </c>
      <c r="AQ42" s="403">
        <f t="shared" si="12"/>
        <v>0</v>
      </c>
      <c r="AR42" s="403">
        <f t="shared" si="12"/>
        <v>0</v>
      </c>
      <c r="AS42" s="403">
        <f t="shared" si="12"/>
        <v>0</v>
      </c>
      <c r="AT42" s="403">
        <f t="shared" si="12"/>
        <v>0</v>
      </c>
      <c r="AU42" s="438">
        <f t="shared" si="12"/>
        <v>0</v>
      </c>
      <c r="AV42" s="452"/>
      <c r="AW42" s="459"/>
      <c r="AX42" s="465"/>
      <c r="AZ42" s="467"/>
    </row>
    <row r="43" spans="1:52" s="225" customFormat="1" ht="30.75" customHeight="1">
      <c r="A43" s="1390" t="s">
        <v>672</v>
      </c>
      <c r="B43" s="1391"/>
      <c r="C43" s="1391"/>
      <c r="D43" s="1391"/>
      <c r="E43" s="1391"/>
      <c r="F43" s="1391"/>
      <c r="G43" s="1391"/>
      <c r="H43" s="1391"/>
      <c r="I43" s="1391"/>
      <c r="J43" s="1391"/>
      <c r="K43" s="1391"/>
      <c r="L43" s="1391"/>
      <c r="M43" s="1391"/>
      <c r="N43" s="1391"/>
      <c r="O43" s="1391"/>
      <c r="P43" s="1391"/>
      <c r="Q43" s="1392"/>
      <c r="R43" s="386">
        <f t="shared" ref="R43:AU43" si="13">R39</f>
        <v>0</v>
      </c>
      <c r="S43" s="404">
        <f t="shared" si="13"/>
        <v>0</v>
      </c>
      <c r="T43" s="404">
        <f t="shared" si="13"/>
        <v>0</v>
      </c>
      <c r="U43" s="404">
        <f t="shared" si="13"/>
        <v>0</v>
      </c>
      <c r="V43" s="404">
        <f t="shared" si="13"/>
        <v>0</v>
      </c>
      <c r="W43" s="404">
        <f t="shared" si="13"/>
        <v>0</v>
      </c>
      <c r="X43" s="404">
        <f t="shared" si="13"/>
        <v>0</v>
      </c>
      <c r="Y43" s="404">
        <f t="shared" si="13"/>
        <v>0</v>
      </c>
      <c r="Z43" s="404">
        <f t="shared" si="13"/>
        <v>0</v>
      </c>
      <c r="AA43" s="419">
        <f t="shared" si="13"/>
        <v>0</v>
      </c>
      <c r="AB43" s="420">
        <f t="shared" si="13"/>
        <v>0</v>
      </c>
      <c r="AC43" s="404">
        <f t="shared" si="13"/>
        <v>0</v>
      </c>
      <c r="AD43" s="404">
        <f t="shared" si="13"/>
        <v>0</v>
      </c>
      <c r="AE43" s="404">
        <f t="shared" si="13"/>
        <v>0</v>
      </c>
      <c r="AF43" s="404">
        <f t="shared" si="13"/>
        <v>0</v>
      </c>
      <c r="AG43" s="404">
        <f t="shared" si="13"/>
        <v>0</v>
      </c>
      <c r="AH43" s="404">
        <f t="shared" si="13"/>
        <v>0</v>
      </c>
      <c r="AI43" s="404">
        <f t="shared" si="13"/>
        <v>0</v>
      </c>
      <c r="AJ43" s="404">
        <f t="shared" si="13"/>
        <v>0</v>
      </c>
      <c r="AK43" s="419">
        <f t="shared" si="13"/>
        <v>0</v>
      </c>
      <c r="AL43" s="420">
        <f t="shared" si="13"/>
        <v>0</v>
      </c>
      <c r="AM43" s="404">
        <f t="shared" si="13"/>
        <v>0</v>
      </c>
      <c r="AN43" s="404">
        <f t="shared" si="13"/>
        <v>0</v>
      </c>
      <c r="AO43" s="404">
        <f t="shared" si="13"/>
        <v>0</v>
      </c>
      <c r="AP43" s="404">
        <f t="shared" si="13"/>
        <v>0</v>
      </c>
      <c r="AQ43" s="404">
        <f t="shared" si="13"/>
        <v>0</v>
      </c>
      <c r="AR43" s="404">
        <f t="shared" si="13"/>
        <v>0</v>
      </c>
      <c r="AS43" s="404">
        <f t="shared" si="13"/>
        <v>0</v>
      </c>
      <c r="AT43" s="404">
        <f t="shared" si="13"/>
        <v>0</v>
      </c>
      <c r="AU43" s="439">
        <f t="shared" si="13"/>
        <v>0</v>
      </c>
      <c r="AV43" s="453"/>
      <c r="AW43" s="459"/>
      <c r="AX43" s="465"/>
      <c r="AZ43" s="467"/>
    </row>
    <row r="44" spans="1:52" s="226" customFormat="1" ht="15.75" customHeight="1">
      <c r="A44" s="1393" t="s">
        <v>66</v>
      </c>
      <c r="B44" s="1393"/>
      <c r="C44" s="1393"/>
      <c r="D44" s="1393"/>
      <c r="E44" s="1393"/>
      <c r="F44" s="1393"/>
      <c r="G44" s="1393"/>
      <c r="H44" s="1393"/>
      <c r="I44" s="1393"/>
      <c r="J44" s="1393"/>
      <c r="K44" s="1393"/>
      <c r="L44" s="1393"/>
      <c r="M44" s="1393"/>
      <c r="N44" s="1393"/>
      <c r="O44" s="1393"/>
      <c r="P44" s="1393"/>
      <c r="Q44" s="1393"/>
      <c r="R44" s="1393"/>
      <c r="S44" s="1393"/>
      <c r="T44" s="1393"/>
      <c r="U44" s="1393"/>
      <c r="V44" s="1393"/>
      <c r="W44" s="1393"/>
      <c r="X44" s="1393"/>
      <c r="Y44" s="1393"/>
      <c r="Z44" s="1393"/>
      <c r="AA44" s="1393"/>
      <c r="AB44" s="1393"/>
      <c r="AC44" s="1393"/>
      <c r="AD44" s="1393"/>
      <c r="AE44" s="1393"/>
      <c r="AF44" s="1393"/>
      <c r="AG44" s="1393"/>
      <c r="AH44" s="1393"/>
      <c r="AI44" s="1393"/>
      <c r="AJ44" s="1393"/>
      <c r="AK44" s="1393"/>
      <c r="AL44" s="1393"/>
      <c r="AM44" s="1393"/>
      <c r="AN44" s="1393"/>
      <c r="AO44" s="1393"/>
      <c r="AP44" s="1393"/>
      <c r="AQ44" s="1393"/>
      <c r="AR44" s="1393"/>
      <c r="AS44" s="1393"/>
      <c r="AT44" s="1393"/>
      <c r="AU44" s="1393"/>
      <c r="AV44" s="1393"/>
      <c r="AW44" s="460"/>
      <c r="AX44" s="460"/>
    </row>
    <row r="45" spans="1:52">
      <c r="R45" s="387"/>
      <c r="S45" s="387"/>
      <c r="T45" s="387"/>
      <c r="U45" s="387"/>
      <c r="V45" s="387"/>
      <c r="W45" s="387"/>
      <c r="X45" s="387"/>
      <c r="Y45" s="387"/>
      <c r="Z45" s="387"/>
      <c r="AA45" s="387"/>
      <c r="AO45" s="387"/>
      <c r="AW45" s="423"/>
      <c r="AX45" s="423"/>
      <c r="AZ45" s="423"/>
    </row>
    <row r="46" spans="1:52" s="227" customFormat="1">
      <c r="A46" s="244"/>
      <c r="B46" s="261"/>
      <c r="C46" s="279"/>
      <c r="D46" s="279"/>
      <c r="E46" s="279"/>
      <c r="F46" s="299"/>
      <c r="G46" s="300"/>
      <c r="H46" s="330"/>
      <c r="I46" s="300"/>
      <c r="J46" s="348"/>
      <c r="K46" s="348"/>
      <c r="L46" s="348"/>
      <c r="M46" s="348"/>
      <c r="N46" s="348"/>
      <c r="O46" s="348"/>
      <c r="P46" s="348"/>
      <c r="Q46" s="368" t="s">
        <v>423</v>
      </c>
      <c r="R46" s="368">
        <f t="shared" ref="R46:AU46" si="14">R6</f>
        <v>1</v>
      </c>
      <c r="S46" s="368">
        <f t="shared" si="14"/>
        <v>2</v>
      </c>
      <c r="T46" s="368">
        <f t="shared" si="14"/>
        <v>3</v>
      </c>
      <c r="U46" s="368">
        <f t="shared" si="14"/>
        <v>4</v>
      </c>
      <c r="V46" s="368">
        <f t="shared" si="14"/>
        <v>5</v>
      </c>
      <c r="W46" s="368">
        <f t="shared" si="14"/>
        <v>6</v>
      </c>
      <c r="X46" s="368">
        <f t="shared" si="14"/>
        <v>7</v>
      </c>
      <c r="Y46" s="368">
        <f t="shared" si="14"/>
        <v>8</v>
      </c>
      <c r="Z46" s="368">
        <f t="shared" si="14"/>
        <v>9</v>
      </c>
      <c r="AA46" s="368">
        <f t="shared" si="14"/>
        <v>10</v>
      </c>
      <c r="AB46" s="368">
        <f t="shared" si="14"/>
        <v>11</v>
      </c>
      <c r="AC46" s="368">
        <f t="shared" si="14"/>
        <v>12</v>
      </c>
      <c r="AD46" s="368">
        <f t="shared" si="14"/>
        <v>13</v>
      </c>
      <c r="AE46" s="368">
        <f t="shared" si="14"/>
        <v>14</v>
      </c>
      <c r="AF46" s="368">
        <f t="shared" si="14"/>
        <v>15</v>
      </c>
      <c r="AG46" s="368">
        <f t="shared" si="14"/>
        <v>16</v>
      </c>
      <c r="AH46" s="368">
        <f t="shared" si="14"/>
        <v>17</v>
      </c>
      <c r="AI46" s="368">
        <f t="shared" si="14"/>
        <v>18</v>
      </c>
      <c r="AJ46" s="368">
        <f t="shared" si="14"/>
        <v>19</v>
      </c>
      <c r="AK46" s="368">
        <f t="shared" si="14"/>
        <v>20</v>
      </c>
      <c r="AL46" s="368">
        <f t="shared" si="14"/>
        <v>21</v>
      </c>
      <c r="AM46" s="368">
        <f t="shared" si="14"/>
        <v>22</v>
      </c>
      <c r="AN46" s="368">
        <f t="shared" si="14"/>
        <v>23</v>
      </c>
      <c r="AO46" s="368">
        <f t="shared" si="14"/>
        <v>24</v>
      </c>
      <c r="AP46" s="368">
        <f t="shared" si="14"/>
        <v>25</v>
      </c>
      <c r="AQ46" s="368">
        <f t="shared" si="14"/>
        <v>26</v>
      </c>
      <c r="AR46" s="368">
        <f t="shared" si="14"/>
        <v>27</v>
      </c>
      <c r="AS46" s="368">
        <f t="shared" si="14"/>
        <v>28</v>
      </c>
      <c r="AT46" s="368">
        <f t="shared" si="14"/>
        <v>29</v>
      </c>
      <c r="AU46" s="368">
        <f t="shared" si="14"/>
        <v>30</v>
      </c>
      <c r="AV46" s="1382" t="s">
        <v>217</v>
      </c>
    </row>
    <row r="47" spans="1:52">
      <c r="Q47" s="368" t="s">
        <v>145</v>
      </c>
      <c r="R47" s="368" t="str">
        <f t="shared" ref="R47:AU47" si="15">R5&amp;"年"</f>
        <v>年</v>
      </c>
      <c r="S47" s="368" t="str">
        <f t="shared" si="15"/>
        <v>年</v>
      </c>
      <c r="T47" s="368" t="str">
        <f t="shared" si="15"/>
        <v>年</v>
      </c>
      <c r="U47" s="368" t="str">
        <f t="shared" si="15"/>
        <v>年</v>
      </c>
      <c r="V47" s="368" t="str">
        <f t="shared" si="15"/>
        <v>年</v>
      </c>
      <c r="W47" s="368" t="str">
        <f t="shared" si="15"/>
        <v>年</v>
      </c>
      <c r="X47" s="368" t="str">
        <f t="shared" si="15"/>
        <v>年</v>
      </c>
      <c r="Y47" s="368" t="str">
        <f t="shared" si="15"/>
        <v>年</v>
      </c>
      <c r="Z47" s="368" t="str">
        <f t="shared" si="15"/>
        <v>年</v>
      </c>
      <c r="AA47" s="368" t="str">
        <f t="shared" si="15"/>
        <v>年</v>
      </c>
      <c r="AB47" s="368" t="str">
        <f t="shared" si="15"/>
        <v>年</v>
      </c>
      <c r="AC47" s="368" t="str">
        <f t="shared" si="15"/>
        <v>年</v>
      </c>
      <c r="AD47" s="368" t="str">
        <f t="shared" si="15"/>
        <v>年</v>
      </c>
      <c r="AE47" s="368" t="str">
        <f t="shared" si="15"/>
        <v>年</v>
      </c>
      <c r="AF47" s="368" t="str">
        <f t="shared" si="15"/>
        <v>年</v>
      </c>
      <c r="AG47" s="368" t="str">
        <f t="shared" si="15"/>
        <v>年</v>
      </c>
      <c r="AH47" s="368" t="str">
        <f t="shared" si="15"/>
        <v>年</v>
      </c>
      <c r="AI47" s="368" t="str">
        <f t="shared" si="15"/>
        <v>年</v>
      </c>
      <c r="AJ47" s="368" t="str">
        <f t="shared" si="15"/>
        <v>年</v>
      </c>
      <c r="AK47" s="368" t="str">
        <f t="shared" si="15"/>
        <v>年</v>
      </c>
      <c r="AL47" s="368" t="str">
        <f t="shared" si="15"/>
        <v>年</v>
      </c>
      <c r="AM47" s="368" t="str">
        <f t="shared" si="15"/>
        <v>年</v>
      </c>
      <c r="AN47" s="368" t="str">
        <f t="shared" si="15"/>
        <v>年</v>
      </c>
      <c r="AO47" s="368" t="str">
        <f t="shared" si="15"/>
        <v>年</v>
      </c>
      <c r="AP47" s="368" t="str">
        <f t="shared" si="15"/>
        <v>年</v>
      </c>
      <c r="AQ47" s="368" t="str">
        <f t="shared" si="15"/>
        <v>年</v>
      </c>
      <c r="AR47" s="368" t="str">
        <f t="shared" si="15"/>
        <v>年</v>
      </c>
      <c r="AS47" s="368" t="str">
        <f t="shared" si="15"/>
        <v>年</v>
      </c>
      <c r="AT47" s="368" t="str">
        <f t="shared" si="15"/>
        <v>年</v>
      </c>
      <c r="AU47" s="368" t="str">
        <f t="shared" si="15"/>
        <v>年</v>
      </c>
      <c r="AV47" s="1383"/>
      <c r="AW47" s="423"/>
      <c r="AX47" s="423"/>
      <c r="AZ47" s="423"/>
    </row>
    <row r="48" spans="1:52" s="228" customFormat="1">
      <c r="A48" s="245"/>
      <c r="B48" s="262" t="str">
        <f t="shared" ref="B48:B66" si="16">B7</f>
        <v xml:space="preserve">１　仮設工事 </v>
      </c>
      <c r="C48" s="280"/>
      <c r="D48" s="280"/>
      <c r="E48" s="280"/>
      <c r="F48" s="300"/>
      <c r="G48" s="300"/>
      <c r="H48" s="300"/>
      <c r="I48" s="300"/>
      <c r="J48" s="348"/>
      <c r="K48" s="348"/>
      <c r="L48" s="348"/>
      <c r="M48" s="348"/>
      <c r="N48" s="348"/>
      <c r="O48" s="348"/>
      <c r="P48" s="348"/>
      <c r="Q48" s="369"/>
      <c r="R48" s="388" t="str">
        <f t="shared" ref="R48:AV56" si="17">R7</f>
        <v/>
      </c>
      <c r="S48" s="388" t="str">
        <f t="shared" si="17"/>
        <v/>
      </c>
      <c r="T48" s="388" t="str">
        <f t="shared" si="17"/>
        <v/>
      </c>
      <c r="U48" s="388" t="str">
        <f t="shared" si="17"/>
        <v/>
      </c>
      <c r="V48" s="388" t="str">
        <f t="shared" si="17"/>
        <v/>
      </c>
      <c r="W48" s="388" t="str">
        <f t="shared" si="17"/>
        <v/>
      </c>
      <c r="X48" s="388" t="str">
        <f t="shared" si="17"/>
        <v/>
      </c>
      <c r="Y48" s="388" t="str">
        <f t="shared" si="17"/>
        <v/>
      </c>
      <c r="Z48" s="388" t="str">
        <f t="shared" si="17"/>
        <v/>
      </c>
      <c r="AA48" s="388" t="str">
        <f t="shared" si="17"/>
        <v/>
      </c>
      <c r="AB48" s="388" t="str">
        <f t="shared" si="17"/>
        <v/>
      </c>
      <c r="AC48" s="388" t="str">
        <f t="shared" si="17"/>
        <v/>
      </c>
      <c r="AD48" s="388" t="str">
        <f t="shared" si="17"/>
        <v/>
      </c>
      <c r="AE48" s="388" t="str">
        <f t="shared" si="17"/>
        <v/>
      </c>
      <c r="AF48" s="388" t="str">
        <f t="shared" si="17"/>
        <v/>
      </c>
      <c r="AG48" s="388" t="str">
        <f t="shared" si="17"/>
        <v/>
      </c>
      <c r="AH48" s="388" t="str">
        <f t="shared" si="17"/>
        <v/>
      </c>
      <c r="AI48" s="388" t="str">
        <f t="shared" si="17"/>
        <v/>
      </c>
      <c r="AJ48" s="388" t="str">
        <f t="shared" si="17"/>
        <v/>
      </c>
      <c r="AK48" s="388" t="str">
        <f t="shared" si="17"/>
        <v/>
      </c>
      <c r="AL48" s="388" t="str">
        <f t="shared" si="17"/>
        <v/>
      </c>
      <c r="AM48" s="388" t="str">
        <f t="shared" si="17"/>
        <v/>
      </c>
      <c r="AN48" s="388" t="str">
        <f t="shared" si="17"/>
        <v/>
      </c>
      <c r="AO48" s="388" t="str">
        <f t="shared" si="17"/>
        <v/>
      </c>
      <c r="AP48" s="388" t="str">
        <f t="shared" si="17"/>
        <v/>
      </c>
      <c r="AQ48" s="388" t="str">
        <f t="shared" si="17"/>
        <v/>
      </c>
      <c r="AR48" s="388" t="str">
        <f t="shared" si="17"/>
        <v/>
      </c>
      <c r="AS48" s="388" t="str">
        <f t="shared" si="17"/>
        <v/>
      </c>
      <c r="AT48" s="388" t="str">
        <f t="shared" si="17"/>
        <v/>
      </c>
      <c r="AU48" s="388" t="str">
        <f t="shared" si="17"/>
        <v/>
      </c>
      <c r="AV48" s="388">
        <f t="shared" si="17"/>
        <v>0</v>
      </c>
    </row>
    <row r="49" spans="1:52">
      <c r="B49" s="262" t="str">
        <f t="shared" si="16"/>
        <v>２　屋根防水</v>
      </c>
      <c r="Q49" s="370"/>
      <c r="R49" s="388" t="str">
        <f t="shared" si="17"/>
        <v/>
      </c>
      <c r="S49" s="388" t="str">
        <f t="shared" si="17"/>
        <v/>
      </c>
      <c r="T49" s="388" t="str">
        <f t="shared" si="17"/>
        <v/>
      </c>
      <c r="U49" s="388" t="str">
        <f t="shared" si="17"/>
        <v/>
      </c>
      <c r="V49" s="388" t="str">
        <f t="shared" si="17"/>
        <v/>
      </c>
      <c r="W49" s="388" t="str">
        <f t="shared" si="17"/>
        <v/>
      </c>
      <c r="X49" s="388" t="str">
        <f t="shared" si="17"/>
        <v/>
      </c>
      <c r="Y49" s="388" t="str">
        <f t="shared" si="17"/>
        <v/>
      </c>
      <c r="Z49" s="388" t="str">
        <f t="shared" si="17"/>
        <v/>
      </c>
      <c r="AA49" s="388" t="str">
        <f t="shared" si="17"/>
        <v/>
      </c>
      <c r="AB49" s="388" t="str">
        <f t="shared" si="17"/>
        <v/>
      </c>
      <c r="AC49" s="388" t="str">
        <f t="shared" si="17"/>
        <v/>
      </c>
      <c r="AD49" s="388" t="str">
        <f t="shared" si="17"/>
        <v/>
      </c>
      <c r="AE49" s="388" t="str">
        <f t="shared" si="17"/>
        <v/>
      </c>
      <c r="AF49" s="388" t="str">
        <f t="shared" si="17"/>
        <v/>
      </c>
      <c r="AG49" s="388" t="str">
        <f t="shared" si="17"/>
        <v/>
      </c>
      <c r="AH49" s="388" t="str">
        <f t="shared" si="17"/>
        <v/>
      </c>
      <c r="AI49" s="388" t="str">
        <f t="shared" si="17"/>
        <v/>
      </c>
      <c r="AJ49" s="388" t="str">
        <f t="shared" si="17"/>
        <v/>
      </c>
      <c r="AK49" s="388" t="str">
        <f t="shared" si="17"/>
        <v/>
      </c>
      <c r="AL49" s="388" t="str">
        <f t="shared" si="17"/>
        <v/>
      </c>
      <c r="AM49" s="388" t="str">
        <f t="shared" si="17"/>
        <v/>
      </c>
      <c r="AN49" s="388" t="str">
        <f t="shared" si="17"/>
        <v/>
      </c>
      <c r="AO49" s="388" t="str">
        <f t="shared" si="17"/>
        <v/>
      </c>
      <c r="AP49" s="388" t="str">
        <f t="shared" si="17"/>
        <v/>
      </c>
      <c r="AQ49" s="388" t="str">
        <f t="shared" si="17"/>
        <v/>
      </c>
      <c r="AR49" s="388" t="str">
        <f t="shared" si="17"/>
        <v/>
      </c>
      <c r="AS49" s="388" t="str">
        <f t="shared" si="17"/>
        <v/>
      </c>
      <c r="AT49" s="388" t="str">
        <f t="shared" si="17"/>
        <v/>
      </c>
      <c r="AU49" s="388" t="str">
        <f t="shared" si="17"/>
        <v/>
      </c>
      <c r="AV49" s="388">
        <f t="shared" si="17"/>
        <v>0</v>
      </c>
      <c r="AW49" s="423"/>
      <c r="AX49" s="423"/>
      <c r="AZ49" s="423"/>
    </row>
    <row r="50" spans="1:52">
      <c r="B50" s="262" t="str">
        <f t="shared" si="16"/>
        <v>３　床防水</v>
      </c>
      <c r="R50" s="388" t="str">
        <f t="shared" si="17"/>
        <v/>
      </c>
      <c r="S50" s="388" t="str">
        <f t="shared" si="17"/>
        <v/>
      </c>
      <c r="T50" s="388" t="str">
        <f t="shared" si="17"/>
        <v/>
      </c>
      <c r="U50" s="388" t="str">
        <f t="shared" si="17"/>
        <v/>
      </c>
      <c r="V50" s="388" t="str">
        <f t="shared" si="17"/>
        <v/>
      </c>
      <c r="W50" s="388" t="str">
        <f t="shared" si="17"/>
        <v/>
      </c>
      <c r="X50" s="388" t="str">
        <f t="shared" si="17"/>
        <v/>
      </c>
      <c r="Y50" s="388" t="str">
        <f t="shared" si="17"/>
        <v/>
      </c>
      <c r="Z50" s="388" t="str">
        <f t="shared" si="17"/>
        <v/>
      </c>
      <c r="AA50" s="388" t="str">
        <f t="shared" si="17"/>
        <v/>
      </c>
      <c r="AB50" s="388" t="str">
        <f t="shared" si="17"/>
        <v/>
      </c>
      <c r="AC50" s="388" t="str">
        <f t="shared" si="17"/>
        <v/>
      </c>
      <c r="AD50" s="388" t="str">
        <f t="shared" si="17"/>
        <v/>
      </c>
      <c r="AE50" s="388" t="str">
        <f t="shared" si="17"/>
        <v/>
      </c>
      <c r="AF50" s="388" t="str">
        <f t="shared" si="17"/>
        <v/>
      </c>
      <c r="AG50" s="388" t="str">
        <f t="shared" si="17"/>
        <v/>
      </c>
      <c r="AH50" s="388" t="str">
        <f t="shared" si="17"/>
        <v/>
      </c>
      <c r="AI50" s="388" t="str">
        <f t="shared" si="17"/>
        <v/>
      </c>
      <c r="AJ50" s="388" t="str">
        <f t="shared" si="17"/>
        <v/>
      </c>
      <c r="AK50" s="388" t="str">
        <f t="shared" si="17"/>
        <v/>
      </c>
      <c r="AL50" s="388" t="str">
        <f t="shared" si="17"/>
        <v/>
      </c>
      <c r="AM50" s="388" t="str">
        <f t="shared" si="17"/>
        <v/>
      </c>
      <c r="AN50" s="388" t="str">
        <f t="shared" si="17"/>
        <v/>
      </c>
      <c r="AO50" s="388" t="str">
        <f t="shared" si="17"/>
        <v/>
      </c>
      <c r="AP50" s="388" t="str">
        <f t="shared" si="17"/>
        <v/>
      </c>
      <c r="AQ50" s="388" t="str">
        <f t="shared" si="17"/>
        <v/>
      </c>
      <c r="AR50" s="388" t="str">
        <f t="shared" si="17"/>
        <v/>
      </c>
      <c r="AS50" s="388" t="str">
        <f t="shared" si="17"/>
        <v/>
      </c>
      <c r="AT50" s="388" t="str">
        <f t="shared" si="17"/>
        <v/>
      </c>
      <c r="AU50" s="388" t="str">
        <f t="shared" si="17"/>
        <v/>
      </c>
      <c r="AV50" s="388">
        <f t="shared" si="17"/>
        <v>0</v>
      </c>
      <c r="AW50" s="423"/>
      <c r="AX50" s="423"/>
      <c r="AZ50" s="423"/>
    </row>
    <row r="51" spans="1:52" s="229" customFormat="1">
      <c r="A51" s="246"/>
      <c r="B51" s="262" t="str">
        <f t="shared" si="16"/>
        <v>４　外壁塗装等</v>
      </c>
      <c r="C51" s="281"/>
      <c r="D51" s="281"/>
      <c r="E51" s="281"/>
      <c r="F51" s="301"/>
      <c r="G51" s="316"/>
      <c r="H51" s="316"/>
      <c r="I51" s="316"/>
      <c r="J51" s="349"/>
      <c r="K51" s="349"/>
      <c r="L51" s="349"/>
      <c r="M51" s="349"/>
      <c r="N51" s="349"/>
      <c r="O51" s="349"/>
      <c r="P51" s="349"/>
      <c r="Q51" s="370"/>
      <c r="R51" s="388" t="str">
        <f t="shared" si="17"/>
        <v/>
      </c>
      <c r="S51" s="388" t="str">
        <f t="shared" si="17"/>
        <v/>
      </c>
      <c r="T51" s="388" t="str">
        <f t="shared" si="17"/>
        <v/>
      </c>
      <c r="U51" s="388" t="str">
        <f t="shared" si="17"/>
        <v/>
      </c>
      <c r="V51" s="388" t="str">
        <f t="shared" si="17"/>
        <v/>
      </c>
      <c r="W51" s="388" t="str">
        <f t="shared" si="17"/>
        <v/>
      </c>
      <c r="X51" s="388" t="str">
        <f t="shared" si="17"/>
        <v/>
      </c>
      <c r="Y51" s="388" t="str">
        <f t="shared" si="17"/>
        <v/>
      </c>
      <c r="Z51" s="388" t="str">
        <f t="shared" si="17"/>
        <v/>
      </c>
      <c r="AA51" s="388" t="str">
        <f t="shared" si="17"/>
        <v/>
      </c>
      <c r="AB51" s="388" t="str">
        <f t="shared" si="17"/>
        <v/>
      </c>
      <c r="AC51" s="388" t="str">
        <f t="shared" si="17"/>
        <v/>
      </c>
      <c r="AD51" s="388" t="str">
        <f t="shared" si="17"/>
        <v/>
      </c>
      <c r="AE51" s="388" t="str">
        <f t="shared" si="17"/>
        <v/>
      </c>
      <c r="AF51" s="388" t="str">
        <f t="shared" si="17"/>
        <v/>
      </c>
      <c r="AG51" s="388" t="str">
        <f t="shared" si="17"/>
        <v/>
      </c>
      <c r="AH51" s="388" t="str">
        <f t="shared" si="17"/>
        <v/>
      </c>
      <c r="AI51" s="388" t="str">
        <f t="shared" si="17"/>
        <v/>
      </c>
      <c r="AJ51" s="388" t="str">
        <f t="shared" si="17"/>
        <v/>
      </c>
      <c r="AK51" s="388" t="str">
        <f t="shared" si="17"/>
        <v/>
      </c>
      <c r="AL51" s="388" t="str">
        <f t="shared" si="17"/>
        <v/>
      </c>
      <c r="AM51" s="388" t="str">
        <f t="shared" si="17"/>
        <v/>
      </c>
      <c r="AN51" s="388" t="str">
        <f t="shared" si="17"/>
        <v/>
      </c>
      <c r="AO51" s="388" t="str">
        <f t="shared" si="17"/>
        <v/>
      </c>
      <c r="AP51" s="388" t="str">
        <f t="shared" si="17"/>
        <v/>
      </c>
      <c r="AQ51" s="388" t="str">
        <f t="shared" si="17"/>
        <v/>
      </c>
      <c r="AR51" s="388" t="str">
        <f t="shared" si="17"/>
        <v/>
      </c>
      <c r="AS51" s="388" t="str">
        <f t="shared" si="17"/>
        <v/>
      </c>
      <c r="AT51" s="388" t="str">
        <f t="shared" si="17"/>
        <v/>
      </c>
      <c r="AU51" s="388" t="str">
        <f t="shared" si="17"/>
        <v/>
      </c>
      <c r="AV51" s="388">
        <f t="shared" si="17"/>
        <v>0</v>
      </c>
    </row>
    <row r="52" spans="1:52">
      <c r="B52" s="262" t="str">
        <f t="shared" si="16"/>
        <v>５　鉄部塗装等</v>
      </c>
      <c r="R52" s="388" t="str">
        <f t="shared" si="17"/>
        <v/>
      </c>
      <c r="S52" s="388" t="str">
        <f t="shared" si="17"/>
        <v/>
      </c>
      <c r="T52" s="388" t="str">
        <f t="shared" si="17"/>
        <v/>
      </c>
      <c r="U52" s="388" t="str">
        <f t="shared" si="17"/>
        <v/>
      </c>
      <c r="V52" s="388" t="str">
        <f t="shared" si="17"/>
        <v/>
      </c>
      <c r="W52" s="388" t="str">
        <f t="shared" si="17"/>
        <v/>
      </c>
      <c r="X52" s="388" t="str">
        <f t="shared" si="17"/>
        <v/>
      </c>
      <c r="Y52" s="388" t="str">
        <f t="shared" si="17"/>
        <v/>
      </c>
      <c r="Z52" s="388" t="str">
        <f t="shared" si="17"/>
        <v/>
      </c>
      <c r="AA52" s="388" t="str">
        <f t="shared" si="17"/>
        <v/>
      </c>
      <c r="AB52" s="388" t="str">
        <f t="shared" si="17"/>
        <v/>
      </c>
      <c r="AC52" s="388" t="str">
        <f t="shared" si="17"/>
        <v/>
      </c>
      <c r="AD52" s="388" t="str">
        <f t="shared" si="17"/>
        <v/>
      </c>
      <c r="AE52" s="388" t="str">
        <f t="shared" si="17"/>
        <v/>
      </c>
      <c r="AF52" s="388" t="str">
        <f t="shared" si="17"/>
        <v/>
      </c>
      <c r="AG52" s="388" t="str">
        <f t="shared" si="17"/>
        <v/>
      </c>
      <c r="AH52" s="388" t="str">
        <f t="shared" si="17"/>
        <v/>
      </c>
      <c r="AI52" s="388" t="str">
        <f t="shared" si="17"/>
        <v/>
      </c>
      <c r="AJ52" s="388" t="str">
        <f t="shared" si="17"/>
        <v/>
      </c>
      <c r="AK52" s="388" t="str">
        <f t="shared" si="17"/>
        <v/>
      </c>
      <c r="AL52" s="388" t="str">
        <f t="shared" si="17"/>
        <v/>
      </c>
      <c r="AM52" s="388" t="str">
        <f t="shared" si="17"/>
        <v/>
      </c>
      <c r="AN52" s="388" t="str">
        <f t="shared" si="17"/>
        <v/>
      </c>
      <c r="AO52" s="388" t="str">
        <f t="shared" si="17"/>
        <v/>
      </c>
      <c r="AP52" s="388" t="str">
        <f t="shared" si="17"/>
        <v/>
      </c>
      <c r="AQ52" s="388" t="str">
        <f t="shared" si="17"/>
        <v/>
      </c>
      <c r="AR52" s="388" t="str">
        <f t="shared" si="17"/>
        <v/>
      </c>
      <c r="AS52" s="388" t="str">
        <f t="shared" si="17"/>
        <v/>
      </c>
      <c r="AT52" s="388" t="str">
        <f t="shared" si="17"/>
        <v/>
      </c>
      <c r="AU52" s="388" t="str">
        <f t="shared" si="17"/>
        <v/>
      </c>
      <c r="AV52" s="388">
        <f t="shared" si="17"/>
        <v>0</v>
      </c>
      <c r="AW52" s="423"/>
      <c r="AX52" s="423"/>
      <c r="AZ52" s="423"/>
    </row>
    <row r="53" spans="1:52">
      <c r="B53" s="262" t="str">
        <f t="shared" si="16"/>
        <v>６　建具・金物等</v>
      </c>
      <c r="R53" s="388" t="str">
        <f t="shared" si="17"/>
        <v/>
      </c>
      <c r="S53" s="388" t="str">
        <f t="shared" si="17"/>
        <v/>
      </c>
      <c r="T53" s="388" t="str">
        <f t="shared" si="17"/>
        <v/>
      </c>
      <c r="U53" s="388" t="str">
        <f t="shared" si="17"/>
        <v/>
      </c>
      <c r="V53" s="388" t="str">
        <f t="shared" si="17"/>
        <v/>
      </c>
      <c r="W53" s="388" t="str">
        <f t="shared" si="17"/>
        <v/>
      </c>
      <c r="X53" s="388" t="str">
        <f t="shared" si="17"/>
        <v/>
      </c>
      <c r="Y53" s="388" t="str">
        <f t="shared" si="17"/>
        <v/>
      </c>
      <c r="Z53" s="388" t="str">
        <f t="shared" si="17"/>
        <v/>
      </c>
      <c r="AA53" s="388" t="str">
        <f t="shared" si="17"/>
        <v/>
      </c>
      <c r="AB53" s="388" t="str">
        <f t="shared" si="17"/>
        <v/>
      </c>
      <c r="AC53" s="388" t="str">
        <f t="shared" si="17"/>
        <v/>
      </c>
      <c r="AD53" s="388" t="str">
        <f t="shared" si="17"/>
        <v/>
      </c>
      <c r="AE53" s="388" t="str">
        <f t="shared" si="17"/>
        <v/>
      </c>
      <c r="AF53" s="388" t="str">
        <f t="shared" si="17"/>
        <v/>
      </c>
      <c r="AG53" s="388" t="str">
        <f t="shared" si="17"/>
        <v/>
      </c>
      <c r="AH53" s="388" t="str">
        <f t="shared" si="17"/>
        <v/>
      </c>
      <c r="AI53" s="388" t="str">
        <f t="shared" si="17"/>
        <v/>
      </c>
      <c r="AJ53" s="388" t="str">
        <f t="shared" si="17"/>
        <v/>
      </c>
      <c r="AK53" s="388" t="str">
        <f t="shared" si="17"/>
        <v/>
      </c>
      <c r="AL53" s="388" t="str">
        <f t="shared" si="17"/>
        <v/>
      </c>
      <c r="AM53" s="388" t="str">
        <f t="shared" si="17"/>
        <v/>
      </c>
      <c r="AN53" s="388" t="str">
        <f t="shared" si="17"/>
        <v/>
      </c>
      <c r="AO53" s="388" t="str">
        <f t="shared" si="17"/>
        <v/>
      </c>
      <c r="AP53" s="388" t="str">
        <f t="shared" si="17"/>
        <v/>
      </c>
      <c r="AQ53" s="388" t="str">
        <f t="shared" si="17"/>
        <v/>
      </c>
      <c r="AR53" s="388" t="str">
        <f t="shared" si="17"/>
        <v/>
      </c>
      <c r="AS53" s="388" t="str">
        <f t="shared" si="17"/>
        <v/>
      </c>
      <c r="AT53" s="388" t="str">
        <f t="shared" si="17"/>
        <v/>
      </c>
      <c r="AU53" s="388" t="str">
        <f t="shared" si="17"/>
        <v/>
      </c>
      <c r="AV53" s="388">
        <f t="shared" si="17"/>
        <v>0</v>
      </c>
      <c r="AW53" s="423"/>
      <c r="AX53" s="423"/>
      <c r="AZ53" s="423"/>
    </row>
    <row r="54" spans="1:52">
      <c r="B54" s="262" t="str">
        <f t="shared" si="16"/>
        <v>７　共用内部</v>
      </c>
      <c r="R54" s="388" t="str">
        <f t="shared" si="17"/>
        <v/>
      </c>
      <c r="S54" s="388" t="str">
        <f t="shared" si="17"/>
        <v/>
      </c>
      <c r="T54" s="388" t="str">
        <f t="shared" si="17"/>
        <v/>
      </c>
      <c r="U54" s="388" t="str">
        <f t="shared" si="17"/>
        <v/>
      </c>
      <c r="V54" s="388" t="str">
        <f t="shared" si="17"/>
        <v/>
      </c>
      <c r="W54" s="388" t="str">
        <f t="shared" si="17"/>
        <v/>
      </c>
      <c r="X54" s="388" t="str">
        <f t="shared" si="17"/>
        <v/>
      </c>
      <c r="Y54" s="388" t="str">
        <f t="shared" si="17"/>
        <v/>
      </c>
      <c r="Z54" s="388" t="str">
        <f t="shared" si="17"/>
        <v/>
      </c>
      <c r="AA54" s="388" t="str">
        <f t="shared" si="17"/>
        <v/>
      </c>
      <c r="AB54" s="388" t="str">
        <f t="shared" si="17"/>
        <v/>
      </c>
      <c r="AC54" s="388" t="str">
        <f t="shared" si="17"/>
        <v/>
      </c>
      <c r="AD54" s="388" t="str">
        <f t="shared" si="17"/>
        <v/>
      </c>
      <c r="AE54" s="388" t="str">
        <f t="shared" si="17"/>
        <v/>
      </c>
      <c r="AF54" s="388" t="str">
        <f t="shared" si="17"/>
        <v/>
      </c>
      <c r="AG54" s="388" t="str">
        <f t="shared" si="17"/>
        <v/>
      </c>
      <c r="AH54" s="388" t="str">
        <f t="shared" si="17"/>
        <v/>
      </c>
      <c r="AI54" s="388" t="str">
        <f t="shared" si="17"/>
        <v/>
      </c>
      <c r="AJ54" s="388" t="str">
        <f t="shared" si="17"/>
        <v/>
      </c>
      <c r="AK54" s="388" t="str">
        <f t="shared" si="17"/>
        <v/>
      </c>
      <c r="AL54" s="388" t="str">
        <f t="shared" si="17"/>
        <v/>
      </c>
      <c r="AM54" s="388" t="str">
        <f t="shared" si="17"/>
        <v/>
      </c>
      <c r="AN54" s="388" t="str">
        <f t="shared" si="17"/>
        <v/>
      </c>
      <c r="AO54" s="388" t="str">
        <f t="shared" si="17"/>
        <v/>
      </c>
      <c r="AP54" s="388" t="str">
        <f t="shared" si="17"/>
        <v/>
      </c>
      <c r="AQ54" s="388" t="str">
        <f t="shared" si="17"/>
        <v/>
      </c>
      <c r="AR54" s="388" t="str">
        <f t="shared" si="17"/>
        <v/>
      </c>
      <c r="AS54" s="388" t="str">
        <f t="shared" si="17"/>
        <v/>
      </c>
      <c r="AT54" s="388" t="str">
        <f t="shared" si="17"/>
        <v/>
      </c>
      <c r="AU54" s="388" t="str">
        <f t="shared" si="17"/>
        <v/>
      </c>
      <c r="AV54" s="388">
        <f t="shared" si="17"/>
        <v>0</v>
      </c>
      <c r="AW54" s="423"/>
      <c r="AX54" s="423"/>
      <c r="AZ54" s="423"/>
    </row>
    <row r="55" spans="1:52">
      <c r="B55" s="262" t="str">
        <f t="shared" si="16"/>
        <v>８　給水設備</v>
      </c>
      <c r="R55" s="388" t="str">
        <f t="shared" si="17"/>
        <v/>
      </c>
      <c r="S55" s="388" t="str">
        <f t="shared" si="17"/>
        <v/>
      </c>
      <c r="T55" s="388" t="str">
        <f t="shared" si="17"/>
        <v/>
      </c>
      <c r="U55" s="388" t="str">
        <f t="shared" si="17"/>
        <v/>
      </c>
      <c r="V55" s="388" t="str">
        <f t="shared" si="17"/>
        <v/>
      </c>
      <c r="W55" s="388" t="str">
        <f t="shared" si="17"/>
        <v/>
      </c>
      <c r="X55" s="388" t="str">
        <f t="shared" si="17"/>
        <v/>
      </c>
      <c r="Y55" s="388" t="str">
        <f t="shared" si="17"/>
        <v/>
      </c>
      <c r="Z55" s="388" t="str">
        <f t="shared" si="17"/>
        <v/>
      </c>
      <c r="AA55" s="388" t="str">
        <f t="shared" si="17"/>
        <v/>
      </c>
      <c r="AB55" s="388" t="str">
        <f t="shared" si="17"/>
        <v/>
      </c>
      <c r="AC55" s="388" t="str">
        <f t="shared" si="17"/>
        <v/>
      </c>
      <c r="AD55" s="388" t="str">
        <f t="shared" si="17"/>
        <v/>
      </c>
      <c r="AE55" s="388" t="str">
        <f t="shared" si="17"/>
        <v/>
      </c>
      <c r="AF55" s="388" t="str">
        <f t="shared" si="17"/>
        <v/>
      </c>
      <c r="AG55" s="388" t="str">
        <f t="shared" si="17"/>
        <v/>
      </c>
      <c r="AH55" s="388" t="str">
        <f t="shared" si="17"/>
        <v/>
      </c>
      <c r="AI55" s="388" t="str">
        <f t="shared" si="17"/>
        <v/>
      </c>
      <c r="AJ55" s="388" t="str">
        <f t="shared" si="17"/>
        <v/>
      </c>
      <c r="AK55" s="388" t="str">
        <f t="shared" si="17"/>
        <v/>
      </c>
      <c r="AL55" s="388" t="str">
        <f t="shared" si="17"/>
        <v/>
      </c>
      <c r="AM55" s="388" t="str">
        <f t="shared" si="17"/>
        <v/>
      </c>
      <c r="AN55" s="388" t="str">
        <f t="shared" si="17"/>
        <v/>
      </c>
      <c r="AO55" s="388" t="str">
        <f t="shared" si="17"/>
        <v/>
      </c>
      <c r="AP55" s="388" t="str">
        <f t="shared" si="17"/>
        <v/>
      </c>
      <c r="AQ55" s="388" t="str">
        <f t="shared" si="17"/>
        <v/>
      </c>
      <c r="AR55" s="388" t="str">
        <f t="shared" si="17"/>
        <v/>
      </c>
      <c r="AS55" s="388" t="str">
        <f t="shared" si="17"/>
        <v/>
      </c>
      <c r="AT55" s="388" t="str">
        <f t="shared" si="17"/>
        <v/>
      </c>
      <c r="AU55" s="388" t="str">
        <f t="shared" si="17"/>
        <v/>
      </c>
      <c r="AV55" s="388">
        <f t="shared" si="17"/>
        <v>0</v>
      </c>
      <c r="AW55" s="423"/>
      <c r="AX55" s="423"/>
      <c r="AZ55" s="423"/>
    </row>
    <row r="56" spans="1:52">
      <c r="B56" s="262" t="str">
        <f t="shared" si="16"/>
        <v>９　排水設備</v>
      </c>
      <c r="R56" s="388" t="str">
        <f t="shared" si="17"/>
        <v/>
      </c>
      <c r="S56" s="388" t="str">
        <f t="shared" si="17"/>
        <v/>
      </c>
      <c r="T56" s="388" t="str">
        <f t="shared" si="17"/>
        <v/>
      </c>
      <c r="U56" s="388" t="str">
        <f t="shared" si="17"/>
        <v/>
      </c>
      <c r="V56" s="388" t="str">
        <f t="shared" si="17"/>
        <v/>
      </c>
      <c r="W56" s="388" t="str">
        <f t="shared" si="17"/>
        <v/>
      </c>
      <c r="X56" s="388" t="str">
        <f t="shared" si="17"/>
        <v/>
      </c>
      <c r="Y56" s="388" t="str">
        <f t="shared" ref="R56:AV64" si="18">Y15</f>
        <v/>
      </c>
      <c r="Z56" s="388" t="str">
        <f t="shared" si="18"/>
        <v/>
      </c>
      <c r="AA56" s="388" t="str">
        <f t="shared" si="18"/>
        <v/>
      </c>
      <c r="AB56" s="388" t="str">
        <f t="shared" si="18"/>
        <v/>
      </c>
      <c r="AC56" s="388" t="str">
        <f t="shared" si="18"/>
        <v/>
      </c>
      <c r="AD56" s="388" t="str">
        <f t="shared" si="18"/>
        <v/>
      </c>
      <c r="AE56" s="388" t="str">
        <f t="shared" si="18"/>
        <v/>
      </c>
      <c r="AF56" s="388" t="str">
        <f t="shared" si="18"/>
        <v/>
      </c>
      <c r="AG56" s="388" t="str">
        <f t="shared" si="18"/>
        <v/>
      </c>
      <c r="AH56" s="388" t="str">
        <f t="shared" si="18"/>
        <v/>
      </c>
      <c r="AI56" s="388" t="str">
        <f t="shared" si="18"/>
        <v/>
      </c>
      <c r="AJ56" s="388" t="str">
        <f t="shared" si="18"/>
        <v/>
      </c>
      <c r="AK56" s="388" t="str">
        <f t="shared" si="18"/>
        <v/>
      </c>
      <c r="AL56" s="388" t="str">
        <f t="shared" si="18"/>
        <v/>
      </c>
      <c r="AM56" s="388" t="str">
        <f t="shared" si="18"/>
        <v/>
      </c>
      <c r="AN56" s="388" t="str">
        <f t="shared" si="18"/>
        <v/>
      </c>
      <c r="AO56" s="388" t="str">
        <f t="shared" si="18"/>
        <v/>
      </c>
      <c r="AP56" s="388" t="str">
        <f t="shared" si="18"/>
        <v/>
      </c>
      <c r="AQ56" s="388" t="str">
        <f t="shared" si="18"/>
        <v/>
      </c>
      <c r="AR56" s="388" t="str">
        <f t="shared" si="18"/>
        <v/>
      </c>
      <c r="AS56" s="388" t="str">
        <f t="shared" si="18"/>
        <v/>
      </c>
      <c r="AT56" s="388" t="str">
        <f t="shared" si="18"/>
        <v/>
      </c>
      <c r="AU56" s="388" t="str">
        <f t="shared" si="18"/>
        <v/>
      </c>
      <c r="AV56" s="388">
        <f t="shared" si="18"/>
        <v>0</v>
      </c>
      <c r="AW56" s="423"/>
      <c r="AX56" s="423"/>
      <c r="AZ56" s="423"/>
    </row>
    <row r="57" spans="1:52">
      <c r="B57" s="262" t="str">
        <f t="shared" si="16"/>
        <v>10　ガス設備</v>
      </c>
      <c r="R57" s="388" t="str">
        <f t="shared" si="18"/>
        <v/>
      </c>
      <c r="S57" s="388" t="str">
        <f t="shared" si="18"/>
        <v/>
      </c>
      <c r="T57" s="388" t="str">
        <f t="shared" si="18"/>
        <v/>
      </c>
      <c r="U57" s="388" t="str">
        <f t="shared" si="18"/>
        <v/>
      </c>
      <c r="V57" s="388" t="str">
        <f t="shared" si="18"/>
        <v/>
      </c>
      <c r="W57" s="388" t="str">
        <f t="shared" si="18"/>
        <v/>
      </c>
      <c r="X57" s="388" t="str">
        <f t="shared" si="18"/>
        <v/>
      </c>
      <c r="Y57" s="388" t="str">
        <f t="shared" si="18"/>
        <v/>
      </c>
      <c r="Z57" s="388" t="str">
        <f t="shared" si="18"/>
        <v/>
      </c>
      <c r="AA57" s="388" t="str">
        <f t="shared" si="18"/>
        <v/>
      </c>
      <c r="AB57" s="388" t="str">
        <f t="shared" si="18"/>
        <v/>
      </c>
      <c r="AC57" s="388" t="str">
        <f t="shared" si="18"/>
        <v/>
      </c>
      <c r="AD57" s="388" t="str">
        <f t="shared" si="18"/>
        <v/>
      </c>
      <c r="AE57" s="388" t="str">
        <f t="shared" si="18"/>
        <v/>
      </c>
      <c r="AF57" s="388" t="str">
        <f t="shared" si="18"/>
        <v/>
      </c>
      <c r="AG57" s="388" t="str">
        <f t="shared" si="18"/>
        <v/>
      </c>
      <c r="AH57" s="388" t="str">
        <f t="shared" si="18"/>
        <v/>
      </c>
      <c r="AI57" s="388" t="str">
        <f t="shared" si="18"/>
        <v/>
      </c>
      <c r="AJ57" s="388" t="str">
        <f t="shared" si="18"/>
        <v/>
      </c>
      <c r="AK57" s="388" t="str">
        <f t="shared" si="18"/>
        <v/>
      </c>
      <c r="AL57" s="388" t="str">
        <f t="shared" si="18"/>
        <v/>
      </c>
      <c r="AM57" s="388" t="str">
        <f t="shared" si="18"/>
        <v/>
      </c>
      <c r="AN57" s="388" t="str">
        <f t="shared" si="18"/>
        <v/>
      </c>
      <c r="AO57" s="388" t="str">
        <f t="shared" si="18"/>
        <v/>
      </c>
      <c r="AP57" s="388" t="str">
        <f t="shared" si="18"/>
        <v/>
      </c>
      <c r="AQ57" s="388" t="str">
        <f t="shared" si="18"/>
        <v/>
      </c>
      <c r="AR57" s="388" t="str">
        <f t="shared" si="18"/>
        <v/>
      </c>
      <c r="AS57" s="388" t="str">
        <f t="shared" si="18"/>
        <v/>
      </c>
      <c r="AT57" s="388" t="str">
        <f t="shared" si="18"/>
        <v/>
      </c>
      <c r="AU57" s="388" t="str">
        <f t="shared" si="18"/>
        <v/>
      </c>
      <c r="AV57" s="388">
        <f t="shared" si="18"/>
        <v>0</v>
      </c>
      <c r="AW57" s="423"/>
      <c r="AX57" s="423"/>
      <c r="AZ57" s="423"/>
    </row>
    <row r="58" spans="1:52">
      <c r="B58" s="262" t="str">
        <f t="shared" si="16"/>
        <v>11　空調・換気設備</v>
      </c>
      <c r="R58" s="388" t="str">
        <f t="shared" si="18"/>
        <v/>
      </c>
      <c r="S58" s="388" t="str">
        <f t="shared" si="18"/>
        <v/>
      </c>
      <c r="T58" s="388" t="str">
        <f t="shared" si="18"/>
        <v/>
      </c>
      <c r="U58" s="388" t="str">
        <f t="shared" si="18"/>
        <v/>
      </c>
      <c r="V58" s="388" t="str">
        <f t="shared" si="18"/>
        <v/>
      </c>
      <c r="W58" s="388" t="str">
        <f t="shared" si="18"/>
        <v/>
      </c>
      <c r="X58" s="388" t="str">
        <f t="shared" si="18"/>
        <v/>
      </c>
      <c r="Y58" s="388" t="str">
        <f t="shared" si="18"/>
        <v/>
      </c>
      <c r="Z58" s="388" t="str">
        <f t="shared" si="18"/>
        <v/>
      </c>
      <c r="AA58" s="388" t="str">
        <f t="shared" si="18"/>
        <v/>
      </c>
      <c r="AB58" s="388" t="str">
        <f t="shared" si="18"/>
        <v/>
      </c>
      <c r="AC58" s="388" t="str">
        <f t="shared" si="18"/>
        <v/>
      </c>
      <c r="AD58" s="388" t="str">
        <f t="shared" si="18"/>
        <v/>
      </c>
      <c r="AE58" s="388" t="str">
        <f t="shared" si="18"/>
        <v/>
      </c>
      <c r="AF58" s="388" t="str">
        <f t="shared" si="18"/>
        <v/>
      </c>
      <c r="AG58" s="388" t="str">
        <f t="shared" si="18"/>
        <v/>
      </c>
      <c r="AH58" s="388" t="str">
        <f t="shared" si="18"/>
        <v/>
      </c>
      <c r="AI58" s="388" t="str">
        <f t="shared" si="18"/>
        <v/>
      </c>
      <c r="AJ58" s="388" t="str">
        <f t="shared" si="18"/>
        <v/>
      </c>
      <c r="AK58" s="388" t="str">
        <f t="shared" si="18"/>
        <v/>
      </c>
      <c r="AL58" s="388" t="str">
        <f t="shared" si="18"/>
        <v/>
      </c>
      <c r="AM58" s="388" t="str">
        <f t="shared" si="18"/>
        <v/>
      </c>
      <c r="AN58" s="388" t="str">
        <f t="shared" si="18"/>
        <v/>
      </c>
      <c r="AO58" s="388" t="str">
        <f t="shared" si="18"/>
        <v/>
      </c>
      <c r="AP58" s="388" t="str">
        <f t="shared" si="18"/>
        <v/>
      </c>
      <c r="AQ58" s="388" t="str">
        <f t="shared" si="18"/>
        <v/>
      </c>
      <c r="AR58" s="388" t="str">
        <f t="shared" si="18"/>
        <v/>
      </c>
      <c r="AS58" s="388" t="str">
        <f t="shared" si="18"/>
        <v/>
      </c>
      <c r="AT58" s="388" t="str">
        <f t="shared" si="18"/>
        <v/>
      </c>
      <c r="AU58" s="388" t="str">
        <f t="shared" si="18"/>
        <v/>
      </c>
      <c r="AV58" s="388">
        <f t="shared" si="18"/>
        <v>0</v>
      </c>
      <c r="AW58" s="423"/>
      <c r="AX58" s="423"/>
      <c r="AZ58" s="423"/>
    </row>
    <row r="59" spans="1:52">
      <c r="B59" s="262" t="str">
        <f t="shared" si="16"/>
        <v>12　電灯設備等</v>
      </c>
      <c r="R59" s="388" t="str">
        <f t="shared" si="18"/>
        <v/>
      </c>
      <c r="S59" s="388" t="str">
        <f t="shared" si="18"/>
        <v/>
      </c>
      <c r="T59" s="388" t="str">
        <f t="shared" si="18"/>
        <v/>
      </c>
      <c r="U59" s="388" t="str">
        <f t="shared" si="18"/>
        <v/>
      </c>
      <c r="V59" s="388" t="str">
        <f t="shared" si="18"/>
        <v/>
      </c>
      <c r="W59" s="388" t="str">
        <f t="shared" si="18"/>
        <v/>
      </c>
      <c r="X59" s="388" t="str">
        <f t="shared" si="18"/>
        <v/>
      </c>
      <c r="Y59" s="388" t="str">
        <f t="shared" si="18"/>
        <v/>
      </c>
      <c r="Z59" s="388" t="str">
        <f t="shared" si="18"/>
        <v/>
      </c>
      <c r="AA59" s="388" t="str">
        <f t="shared" si="18"/>
        <v/>
      </c>
      <c r="AB59" s="388" t="str">
        <f t="shared" si="18"/>
        <v/>
      </c>
      <c r="AC59" s="388" t="str">
        <f t="shared" si="18"/>
        <v/>
      </c>
      <c r="AD59" s="388" t="str">
        <f t="shared" si="18"/>
        <v/>
      </c>
      <c r="AE59" s="388" t="str">
        <f t="shared" si="18"/>
        <v/>
      </c>
      <c r="AF59" s="388" t="str">
        <f t="shared" si="18"/>
        <v/>
      </c>
      <c r="AG59" s="388" t="str">
        <f t="shared" si="18"/>
        <v/>
      </c>
      <c r="AH59" s="388" t="str">
        <f t="shared" si="18"/>
        <v/>
      </c>
      <c r="AI59" s="388" t="str">
        <f t="shared" si="18"/>
        <v/>
      </c>
      <c r="AJ59" s="388" t="str">
        <f t="shared" si="18"/>
        <v/>
      </c>
      <c r="AK59" s="388" t="str">
        <f t="shared" si="18"/>
        <v/>
      </c>
      <c r="AL59" s="388" t="str">
        <f t="shared" si="18"/>
        <v/>
      </c>
      <c r="AM59" s="388" t="str">
        <f t="shared" si="18"/>
        <v/>
      </c>
      <c r="AN59" s="388" t="str">
        <f t="shared" si="18"/>
        <v/>
      </c>
      <c r="AO59" s="388" t="str">
        <f t="shared" si="18"/>
        <v/>
      </c>
      <c r="AP59" s="388" t="str">
        <f t="shared" si="18"/>
        <v/>
      </c>
      <c r="AQ59" s="388" t="str">
        <f t="shared" si="18"/>
        <v/>
      </c>
      <c r="AR59" s="388" t="str">
        <f t="shared" si="18"/>
        <v/>
      </c>
      <c r="AS59" s="388" t="str">
        <f t="shared" si="18"/>
        <v/>
      </c>
      <c r="AT59" s="388" t="str">
        <f t="shared" si="18"/>
        <v/>
      </c>
      <c r="AU59" s="388" t="str">
        <f t="shared" si="18"/>
        <v/>
      </c>
      <c r="AV59" s="388">
        <f t="shared" si="18"/>
        <v>0</v>
      </c>
      <c r="AW59" s="423"/>
      <c r="AX59" s="423"/>
      <c r="AZ59" s="423"/>
    </row>
    <row r="60" spans="1:52">
      <c r="B60" s="262" t="str">
        <f t="shared" si="16"/>
        <v>13　情報・通信設備</v>
      </c>
      <c r="R60" s="388" t="str">
        <f t="shared" si="18"/>
        <v/>
      </c>
      <c r="S60" s="388" t="str">
        <f t="shared" si="18"/>
        <v/>
      </c>
      <c r="T60" s="388" t="str">
        <f t="shared" si="18"/>
        <v/>
      </c>
      <c r="U60" s="388" t="str">
        <f t="shared" si="18"/>
        <v/>
      </c>
      <c r="V60" s="388" t="str">
        <f t="shared" si="18"/>
        <v/>
      </c>
      <c r="W60" s="388" t="str">
        <f t="shared" si="18"/>
        <v/>
      </c>
      <c r="X60" s="388" t="str">
        <f t="shared" si="18"/>
        <v/>
      </c>
      <c r="Y60" s="388" t="str">
        <f t="shared" si="18"/>
        <v/>
      </c>
      <c r="Z60" s="388" t="str">
        <f t="shared" si="18"/>
        <v/>
      </c>
      <c r="AA60" s="388" t="str">
        <f t="shared" si="18"/>
        <v/>
      </c>
      <c r="AB60" s="388" t="str">
        <f t="shared" si="18"/>
        <v/>
      </c>
      <c r="AC60" s="388" t="str">
        <f t="shared" si="18"/>
        <v/>
      </c>
      <c r="AD60" s="388" t="str">
        <f t="shared" si="18"/>
        <v/>
      </c>
      <c r="AE60" s="388" t="str">
        <f t="shared" si="18"/>
        <v/>
      </c>
      <c r="AF60" s="388" t="str">
        <f t="shared" si="18"/>
        <v/>
      </c>
      <c r="AG60" s="388" t="str">
        <f t="shared" si="18"/>
        <v/>
      </c>
      <c r="AH60" s="388" t="str">
        <f t="shared" si="18"/>
        <v/>
      </c>
      <c r="AI60" s="388" t="str">
        <f t="shared" si="18"/>
        <v/>
      </c>
      <c r="AJ60" s="388" t="str">
        <f t="shared" si="18"/>
        <v/>
      </c>
      <c r="AK60" s="388" t="str">
        <f t="shared" si="18"/>
        <v/>
      </c>
      <c r="AL60" s="388" t="str">
        <f t="shared" si="18"/>
        <v/>
      </c>
      <c r="AM60" s="388" t="str">
        <f t="shared" si="18"/>
        <v/>
      </c>
      <c r="AN60" s="388" t="str">
        <f t="shared" si="18"/>
        <v/>
      </c>
      <c r="AO60" s="388" t="str">
        <f t="shared" si="18"/>
        <v/>
      </c>
      <c r="AP60" s="388" t="str">
        <f t="shared" si="18"/>
        <v/>
      </c>
      <c r="AQ60" s="388" t="str">
        <f t="shared" si="18"/>
        <v/>
      </c>
      <c r="AR60" s="388" t="str">
        <f t="shared" si="18"/>
        <v/>
      </c>
      <c r="AS60" s="388" t="str">
        <f t="shared" si="18"/>
        <v/>
      </c>
      <c r="AT60" s="388" t="str">
        <f t="shared" si="18"/>
        <v/>
      </c>
      <c r="AU60" s="388" t="str">
        <f t="shared" si="18"/>
        <v/>
      </c>
      <c r="AV60" s="388">
        <f t="shared" si="18"/>
        <v>0</v>
      </c>
      <c r="AW60" s="423"/>
      <c r="AX60" s="423"/>
      <c r="AZ60" s="423"/>
    </row>
    <row r="61" spans="1:52">
      <c r="B61" s="262" t="str">
        <f t="shared" si="16"/>
        <v>14　消防用設備</v>
      </c>
      <c r="R61" s="388" t="str">
        <f t="shared" si="18"/>
        <v/>
      </c>
      <c r="S61" s="388" t="str">
        <f t="shared" si="18"/>
        <v/>
      </c>
      <c r="T61" s="388" t="str">
        <f t="shared" si="18"/>
        <v/>
      </c>
      <c r="U61" s="388" t="str">
        <f t="shared" si="18"/>
        <v/>
      </c>
      <c r="V61" s="388" t="str">
        <f t="shared" si="18"/>
        <v/>
      </c>
      <c r="W61" s="388" t="str">
        <f t="shared" si="18"/>
        <v/>
      </c>
      <c r="X61" s="388" t="str">
        <f t="shared" si="18"/>
        <v/>
      </c>
      <c r="Y61" s="388" t="str">
        <f t="shared" si="18"/>
        <v/>
      </c>
      <c r="Z61" s="388" t="str">
        <f t="shared" si="18"/>
        <v/>
      </c>
      <c r="AA61" s="388" t="str">
        <f t="shared" si="18"/>
        <v/>
      </c>
      <c r="AB61" s="388" t="str">
        <f t="shared" si="18"/>
        <v/>
      </c>
      <c r="AC61" s="388" t="str">
        <f t="shared" si="18"/>
        <v/>
      </c>
      <c r="AD61" s="388" t="str">
        <f t="shared" si="18"/>
        <v/>
      </c>
      <c r="AE61" s="388" t="str">
        <f t="shared" si="18"/>
        <v/>
      </c>
      <c r="AF61" s="388" t="str">
        <f t="shared" si="18"/>
        <v/>
      </c>
      <c r="AG61" s="388" t="str">
        <f t="shared" si="18"/>
        <v/>
      </c>
      <c r="AH61" s="388" t="str">
        <f t="shared" si="18"/>
        <v/>
      </c>
      <c r="AI61" s="388" t="str">
        <f t="shared" si="18"/>
        <v/>
      </c>
      <c r="AJ61" s="388" t="str">
        <f t="shared" si="18"/>
        <v/>
      </c>
      <c r="AK61" s="388" t="str">
        <f t="shared" si="18"/>
        <v/>
      </c>
      <c r="AL61" s="388" t="str">
        <f t="shared" si="18"/>
        <v/>
      </c>
      <c r="AM61" s="388" t="str">
        <f t="shared" si="18"/>
        <v/>
      </c>
      <c r="AN61" s="388" t="str">
        <f t="shared" si="18"/>
        <v/>
      </c>
      <c r="AO61" s="388" t="str">
        <f t="shared" si="18"/>
        <v/>
      </c>
      <c r="AP61" s="388" t="str">
        <f t="shared" si="18"/>
        <v/>
      </c>
      <c r="AQ61" s="388" t="str">
        <f t="shared" si="18"/>
        <v/>
      </c>
      <c r="AR61" s="388" t="str">
        <f t="shared" si="18"/>
        <v/>
      </c>
      <c r="AS61" s="388" t="str">
        <f t="shared" si="18"/>
        <v/>
      </c>
      <c r="AT61" s="388" t="str">
        <f t="shared" si="18"/>
        <v/>
      </c>
      <c r="AU61" s="388" t="str">
        <f t="shared" si="18"/>
        <v/>
      </c>
      <c r="AV61" s="388">
        <f t="shared" si="18"/>
        <v>0</v>
      </c>
      <c r="AW61" s="423"/>
      <c r="AX61" s="423"/>
      <c r="AZ61" s="423"/>
    </row>
    <row r="62" spans="1:52">
      <c r="B62" s="262" t="str">
        <f t="shared" si="16"/>
        <v>15　昇降機設備</v>
      </c>
      <c r="R62" s="388" t="str">
        <f t="shared" si="18"/>
        <v/>
      </c>
      <c r="S62" s="388" t="str">
        <f t="shared" si="18"/>
        <v/>
      </c>
      <c r="T62" s="388" t="str">
        <f t="shared" si="18"/>
        <v/>
      </c>
      <c r="U62" s="388" t="str">
        <f t="shared" si="18"/>
        <v/>
      </c>
      <c r="V62" s="388" t="str">
        <f t="shared" si="18"/>
        <v/>
      </c>
      <c r="W62" s="388" t="str">
        <f t="shared" si="18"/>
        <v/>
      </c>
      <c r="X62" s="388" t="str">
        <f t="shared" si="18"/>
        <v/>
      </c>
      <c r="Y62" s="388" t="str">
        <f t="shared" si="18"/>
        <v/>
      </c>
      <c r="Z62" s="388" t="str">
        <f t="shared" si="18"/>
        <v/>
      </c>
      <c r="AA62" s="388" t="str">
        <f t="shared" si="18"/>
        <v/>
      </c>
      <c r="AB62" s="388" t="str">
        <f t="shared" si="18"/>
        <v/>
      </c>
      <c r="AC62" s="388" t="str">
        <f t="shared" si="18"/>
        <v/>
      </c>
      <c r="AD62" s="388" t="str">
        <f t="shared" si="18"/>
        <v/>
      </c>
      <c r="AE62" s="388" t="str">
        <f t="shared" si="18"/>
        <v/>
      </c>
      <c r="AF62" s="388" t="str">
        <f t="shared" si="18"/>
        <v/>
      </c>
      <c r="AG62" s="388" t="str">
        <f t="shared" si="18"/>
        <v/>
      </c>
      <c r="AH62" s="388" t="str">
        <f t="shared" si="18"/>
        <v/>
      </c>
      <c r="AI62" s="388" t="str">
        <f t="shared" si="18"/>
        <v/>
      </c>
      <c r="AJ62" s="388" t="str">
        <f t="shared" si="18"/>
        <v/>
      </c>
      <c r="AK62" s="388" t="str">
        <f t="shared" si="18"/>
        <v/>
      </c>
      <c r="AL62" s="388" t="str">
        <f t="shared" si="18"/>
        <v/>
      </c>
      <c r="AM62" s="388" t="str">
        <f t="shared" si="18"/>
        <v/>
      </c>
      <c r="AN62" s="388" t="str">
        <f t="shared" si="18"/>
        <v/>
      </c>
      <c r="AO62" s="388" t="str">
        <f t="shared" si="18"/>
        <v/>
      </c>
      <c r="AP62" s="388" t="str">
        <f t="shared" si="18"/>
        <v/>
      </c>
      <c r="AQ62" s="388" t="str">
        <f t="shared" si="18"/>
        <v/>
      </c>
      <c r="AR62" s="388" t="str">
        <f t="shared" si="18"/>
        <v/>
      </c>
      <c r="AS62" s="388" t="str">
        <f t="shared" si="18"/>
        <v/>
      </c>
      <c r="AT62" s="388" t="str">
        <f t="shared" si="18"/>
        <v/>
      </c>
      <c r="AU62" s="388" t="str">
        <f t="shared" si="18"/>
        <v/>
      </c>
      <c r="AV62" s="388">
        <f t="shared" si="18"/>
        <v>0</v>
      </c>
      <c r="AW62" s="423"/>
      <c r="AX62" s="423"/>
      <c r="AZ62" s="423"/>
    </row>
    <row r="63" spans="1:52">
      <c r="B63" s="262" t="str">
        <f t="shared" si="16"/>
        <v>16　立体駐車場設備</v>
      </c>
      <c r="R63" s="388" t="str">
        <f t="shared" si="18"/>
        <v/>
      </c>
      <c r="S63" s="388" t="str">
        <f t="shared" si="18"/>
        <v/>
      </c>
      <c r="T63" s="388" t="str">
        <f t="shared" si="18"/>
        <v/>
      </c>
      <c r="U63" s="388" t="str">
        <f t="shared" si="18"/>
        <v/>
      </c>
      <c r="V63" s="388" t="str">
        <f t="shared" si="18"/>
        <v/>
      </c>
      <c r="W63" s="388" t="str">
        <f t="shared" si="18"/>
        <v/>
      </c>
      <c r="X63" s="388" t="str">
        <f t="shared" si="18"/>
        <v/>
      </c>
      <c r="Y63" s="388" t="str">
        <f t="shared" si="18"/>
        <v/>
      </c>
      <c r="Z63" s="388" t="str">
        <f t="shared" si="18"/>
        <v/>
      </c>
      <c r="AA63" s="388" t="str">
        <f t="shared" si="18"/>
        <v/>
      </c>
      <c r="AB63" s="388" t="str">
        <f t="shared" si="18"/>
        <v/>
      </c>
      <c r="AC63" s="388" t="str">
        <f t="shared" si="18"/>
        <v/>
      </c>
      <c r="AD63" s="388" t="str">
        <f t="shared" si="18"/>
        <v/>
      </c>
      <c r="AE63" s="388" t="str">
        <f t="shared" si="18"/>
        <v/>
      </c>
      <c r="AF63" s="388" t="str">
        <f t="shared" si="18"/>
        <v/>
      </c>
      <c r="AG63" s="388" t="str">
        <f t="shared" si="18"/>
        <v/>
      </c>
      <c r="AH63" s="388" t="str">
        <f t="shared" si="18"/>
        <v/>
      </c>
      <c r="AI63" s="388" t="str">
        <f t="shared" si="18"/>
        <v/>
      </c>
      <c r="AJ63" s="388" t="str">
        <f t="shared" si="18"/>
        <v/>
      </c>
      <c r="AK63" s="388" t="str">
        <f t="shared" si="18"/>
        <v/>
      </c>
      <c r="AL63" s="388" t="str">
        <f t="shared" si="18"/>
        <v/>
      </c>
      <c r="AM63" s="388" t="str">
        <f t="shared" si="18"/>
        <v/>
      </c>
      <c r="AN63" s="388" t="str">
        <f t="shared" si="18"/>
        <v/>
      </c>
      <c r="AO63" s="388" t="str">
        <f t="shared" si="18"/>
        <v/>
      </c>
      <c r="AP63" s="388" t="str">
        <f t="shared" si="18"/>
        <v/>
      </c>
      <c r="AQ63" s="388" t="str">
        <f t="shared" si="18"/>
        <v/>
      </c>
      <c r="AR63" s="388" t="str">
        <f t="shared" si="18"/>
        <v/>
      </c>
      <c r="AS63" s="388" t="str">
        <f t="shared" si="18"/>
        <v/>
      </c>
      <c r="AT63" s="388" t="str">
        <f t="shared" si="18"/>
        <v/>
      </c>
      <c r="AU63" s="388" t="str">
        <f t="shared" si="18"/>
        <v/>
      </c>
      <c r="AV63" s="388">
        <f t="shared" si="18"/>
        <v>0</v>
      </c>
      <c r="AW63" s="423"/>
      <c r="AX63" s="423"/>
      <c r="AZ63" s="423"/>
    </row>
    <row r="64" spans="1:52">
      <c r="B64" s="262" t="str">
        <f t="shared" si="16"/>
        <v>17　外構・附属施設</v>
      </c>
      <c r="R64" s="388" t="str">
        <f t="shared" si="18"/>
        <v/>
      </c>
      <c r="S64" s="388" t="str">
        <f t="shared" si="18"/>
        <v/>
      </c>
      <c r="T64" s="388" t="str">
        <f t="shared" si="18"/>
        <v/>
      </c>
      <c r="U64" s="388" t="str">
        <f t="shared" si="18"/>
        <v/>
      </c>
      <c r="V64" s="388" t="str">
        <f t="shared" si="18"/>
        <v/>
      </c>
      <c r="W64" s="388" t="str">
        <f t="shared" si="18"/>
        <v/>
      </c>
      <c r="X64" s="388" t="str">
        <f t="shared" si="18"/>
        <v/>
      </c>
      <c r="Y64" s="388" t="str">
        <f t="shared" si="18"/>
        <v/>
      </c>
      <c r="Z64" s="388" t="str">
        <f t="shared" si="18"/>
        <v/>
      </c>
      <c r="AA64" s="388" t="str">
        <f t="shared" si="18"/>
        <v/>
      </c>
      <c r="AB64" s="388" t="str">
        <f t="shared" si="18"/>
        <v/>
      </c>
      <c r="AC64" s="388" t="str">
        <f t="shared" si="18"/>
        <v/>
      </c>
      <c r="AD64" s="388" t="str">
        <f t="shared" si="18"/>
        <v/>
      </c>
      <c r="AE64" s="388" t="str">
        <f t="shared" si="18"/>
        <v/>
      </c>
      <c r="AF64" s="388" t="str">
        <f t="shared" ref="R64:AV66" si="19">AF23</f>
        <v/>
      </c>
      <c r="AG64" s="388" t="str">
        <f t="shared" si="19"/>
        <v/>
      </c>
      <c r="AH64" s="388" t="str">
        <f t="shared" si="19"/>
        <v/>
      </c>
      <c r="AI64" s="388" t="str">
        <f t="shared" si="19"/>
        <v/>
      </c>
      <c r="AJ64" s="388" t="str">
        <f t="shared" si="19"/>
        <v/>
      </c>
      <c r="AK64" s="388" t="str">
        <f t="shared" si="19"/>
        <v/>
      </c>
      <c r="AL64" s="388" t="str">
        <f t="shared" si="19"/>
        <v/>
      </c>
      <c r="AM64" s="388" t="str">
        <f t="shared" si="19"/>
        <v/>
      </c>
      <c r="AN64" s="388" t="str">
        <f t="shared" si="19"/>
        <v/>
      </c>
      <c r="AO64" s="388" t="str">
        <f t="shared" si="19"/>
        <v/>
      </c>
      <c r="AP64" s="388" t="str">
        <f t="shared" si="19"/>
        <v/>
      </c>
      <c r="AQ64" s="388" t="str">
        <f t="shared" si="19"/>
        <v/>
      </c>
      <c r="AR64" s="388" t="str">
        <f t="shared" si="19"/>
        <v/>
      </c>
      <c r="AS64" s="388" t="str">
        <f t="shared" si="19"/>
        <v/>
      </c>
      <c r="AT64" s="388" t="str">
        <f t="shared" si="19"/>
        <v/>
      </c>
      <c r="AU64" s="388" t="str">
        <f t="shared" si="19"/>
        <v/>
      </c>
      <c r="AV64" s="388">
        <f t="shared" si="19"/>
        <v>0</v>
      </c>
      <c r="AW64" s="423"/>
      <c r="AX64" s="423"/>
      <c r="AZ64" s="423"/>
    </row>
    <row r="65" spans="2:52">
      <c r="B65" s="262" t="str">
        <f t="shared" si="16"/>
        <v>18　調査・診断、 設計、工事監理等費用</v>
      </c>
      <c r="R65" s="388" t="str">
        <f t="shared" si="19"/>
        <v/>
      </c>
      <c r="S65" s="388" t="str">
        <f t="shared" si="19"/>
        <v/>
      </c>
      <c r="T65" s="388" t="str">
        <f t="shared" si="19"/>
        <v/>
      </c>
      <c r="U65" s="388" t="str">
        <f t="shared" si="19"/>
        <v/>
      </c>
      <c r="V65" s="388" t="str">
        <f t="shared" si="19"/>
        <v/>
      </c>
      <c r="W65" s="388" t="str">
        <f t="shared" si="19"/>
        <v/>
      </c>
      <c r="X65" s="388" t="str">
        <f t="shared" si="19"/>
        <v/>
      </c>
      <c r="Y65" s="388" t="str">
        <f t="shared" si="19"/>
        <v/>
      </c>
      <c r="Z65" s="388" t="str">
        <f t="shared" si="19"/>
        <v/>
      </c>
      <c r="AA65" s="388" t="str">
        <f t="shared" si="19"/>
        <v/>
      </c>
      <c r="AB65" s="388" t="str">
        <f t="shared" si="19"/>
        <v/>
      </c>
      <c r="AC65" s="388" t="str">
        <f t="shared" si="19"/>
        <v/>
      </c>
      <c r="AD65" s="388" t="str">
        <f t="shared" si="19"/>
        <v/>
      </c>
      <c r="AE65" s="388" t="str">
        <f t="shared" si="19"/>
        <v/>
      </c>
      <c r="AF65" s="388" t="str">
        <f t="shared" si="19"/>
        <v/>
      </c>
      <c r="AG65" s="388" t="str">
        <f t="shared" si="19"/>
        <v/>
      </c>
      <c r="AH65" s="388" t="str">
        <f t="shared" si="19"/>
        <v/>
      </c>
      <c r="AI65" s="388" t="str">
        <f t="shared" si="19"/>
        <v/>
      </c>
      <c r="AJ65" s="388" t="str">
        <f t="shared" si="19"/>
        <v/>
      </c>
      <c r="AK65" s="388" t="str">
        <f t="shared" si="19"/>
        <v/>
      </c>
      <c r="AL65" s="388" t="str">
        <f t="shared" si="19"/>
        <v/>
      </c>
      <c r="AM65" s="388" t="str">
        <f t="shared" si="19"/>
        <v/>
      </c>
      <c r="AN65" s="388" t="str">
        <f t="shared" si="19"/>
        <v/>
      </c>
      <c r="AO65" s="388" t="str">
        <f t="shared" si="19"/>
        <v/>
      </c>
      <c r="AP65" s="388" t="str">
        <f t="shared" si="19"/>
        <v/>
      </c>
      <c r="AQ65" s="388" t="str">
        <f t="shared" si="19"/>
        <v/>
      </c>
      <c r="AR65" s="388" t="str">
        <f t="shared" si="19"/>
        <v/>
      </c>
      <c r="AS65" s="388" t="str">
        <f t="shared" si="19"/>
        <v/>
      </c>
      <c r="AT65" s="388" t="str">
        <f t="shared" si="19"/>
        <v/>
      </c>
      <c r="AU65" s="388" t="str">
        <f t="shared" si="19"/>
        <v/>
      </c>
      <c r="AV65" s="388">
        <f t="shared" si="19"/>
        <v>0</v>
      </c>
      <c r="AW65" s="423"/>
      <c r="AX65" s="423"/>
      <c r="AZ65" s="423"/>
    </row>
    <row r="66" spans="2:52">
      <c r="B66" s="262" t="str">
        <f t="shared" si="16"/>
        <v>19　長期修繕計画作成費用</v>
      </c>
      <c r="R66" s="388" t="str">
        <f t="shared" si="19"/>
        <v/>
      </c>
      <c r="S66" s="388" t="str">
        <f t="shared" si="19"/>
        <v/>
      </c>
      <c r="T66" s="388" t="str">
        <f t="shared" si="19"/>
        <v/>
      </c>
      <c r="U66" s="388" t="str">
        <f t="shared" si="19"/>
        <v/>
      </c>
      <c r="V66" s="388" t="str">
        <f t="shared" si="19"/>
        <v/>
      </c>
      <c r="W66" s="388" t="str">
        <f t="shared" si="19"/>
        <v/>
      </c>
      <c r="X66" s="388" t="str">
        <f t="shared" si="19"/>
        <v/>
      </c>
      <c r="Y66" s="388" t="str">
        <f t="shared" si="19"/>
        <v/>
      </c>
      <c r="Z66" s="388" t="str">
        <f t="shared" si="19"/>
        <v/>
      </c>
      <c r="AA66" s="388" t="str">
        <f t="shared" si="19"/>
        <v/>
      </c>
      <c r="AB66" s="388" t="str">
        <f t="shared" si="19"/>
        <v/>
      </c>
      <c r="AC66" s="388" t="str">
        <f t="shared" si="19"/>
        <v/>
      </c>
      <c r="AD66" s="388" t="str">
        <f t="shared" si="19"/>
        <v/>
      </c>
      <c r="AE66" s="388" t="str">
        <f t="shared" si="19"/>
        <v/>
      </c>
      <c r="AF66" s="388" t="str">
        <f t="shared" si="19"/>
        <v/>
      </c>
      <c r="AG66" s="388" t="str">
        <f t="shared" si="19"/>
        <v/>
      </c>
      <c r="AH66" s="388" t="str">
        <f t="shared" si="19"/>
        <v/>
      </c>
      <c r="AI66" s="388" t="str">
        <f t="shared" si="19"/>
        <v/>
      </c>
      <c r="AJ66" s="388" t="str">
        <f t="shared" si="19"/>
        <v/>
      </c>
      <c r="AK66" s="388" t="str">
        <f t="shared" si="19"/>
        <v/>
      </c>
      <c r="AL66" s="388" t="str">
        <f t="shared" si="19"/>
        <v/>
      </c>
      <c r="AM66" s="388" t="str">
        <f t="shared" si="19"/>
        <v/>
      </c>
      <c r="AN66" s="388" t="str">
        <f t="shared" si="19"/>
        <v/>
      </c>
      <c r="AO66" s="388" t="str">
        <f t="shared" si="19"/>
        <v/>
      </c>
      <c r="AP66" s="388" t="str">
        <f t="shared" si="19"/>
        <v/>
      </c>
      <c r="AQ66" s="388" t="str">
        <f t="shared" si="19"/>
        <v/>
      </c>
      <c r="AR66" s="388" t="str">
        <f t="shared" si="19"/>
        <v/>
      </c>
      <c r="AS66" s="388" t="str">
        <f t="shared" si="19"/>
        <v/>
      </c>
      <c r="AT66" s="388" t="str">
        <f t="shared" si="19"/>
        <v/>
      </c>
      <c r="AU66" s="388" t="str">
        <f t="shared" si="19"/>
        <v/>
      </c>
      <c r="AV66" s="388">
        <f t="shared" si="19"/>
        <v>0</v>
      </c>
      <c r="AW66" s="423"/>
      <c r="AX66" s="423"/>
      <c r="AZ66" s="423"/>
    </row>
    <row r="67" spans="2:52" ht="22.5">
      <c r="B67" s="262" t="str">
        <f>A27</f>
        <v>諸経費（現場管理費・一般管理費、及び法定福利費等（注））</v>
      </c>
      <c r="R67" s="389">
        <f t="shared" ref="R67:AV68" si="20">R27</f>
        <v>0</v>
      </c>
      <c r="S67" s="389">
        <f t="shared" si="20"/>
        <v>0</v>
      </c>
      <c r="T67" s="389">
        <f t="shared" si="20"/>
        <v>0</v>
      </c>
      <c r="U67" s="389">
        <f t="shared" si="20"/>
        <v>0</v>
      </c>
      <c r="V67" s="389">
        <f t="shared" si="20"/>
        <v>0</v>
      </c>
      <c r="W67" s="389">
        <f t="shared" si="20"/>
        <v>0</v>
      </c>
      <c r="X67" s="389">
        <f t="shared" si="20"/>
        <v>0</v>
      </c>
      <c r="Y67" s="389">
        <f t="shared" si="20"/>
        <v>0</v>
      </c>
      <c r="Z67" s="389">
        <f t="shared" si="20"/>
        <v>0</v>
      </c>
      <c r="AA67" s="389">
        <f t="shared" si="20"/>
        <v>0</v>
      </c>
      <c r="AB67" s="389">
        <f t="shared" si="20"/>
        <v>0</v>
      </c>
      <c r="AC67" s="389">
        <f t="shared" si="20"/>
        <v>0</v>
      </c>
      <c r="AD67" s="389">
        <f t="shared" si="20"/>
        <v>0</v>
      </c>
      <c r="AE67" s="389">
        <f t="shared" si="20"/>
        <v>0</v>
      </c>
      <c r="AF67" s="389">
        <f t="shared" si="20"/>
        <v>0</v>
      </c>
      <c r="AG67" s="389">
        <f t="shared" si="20"/>
        <v>0</v>
      </c>
      <c r="AH67" s="389">
        <f t="shared" si="20"/>
        <v>0</v>
      </c>
      <c r="AI67" s="389">
        <f t="shared" si="20"/>
        <v>0</v>
      </c>
      <c r="AJ67" s="389">
        <f t="shared" si="20"/>
        <v>0</v>
      </c>
      <c r="AK67" s="389">
        <f t="shared" si="20"/>
        <v>0</v>
      </c>
      <c r="AL67" s="389">
        <f t="shared" si="20"/>
        <v>0</v>
      </c>
      <c r="AM67" s="389">
        <f t="shared" si="20"/>
        <v>0</v>
      </c>
      <c r="AN67" s="389">
        <f t="shared" si="20"/>
        <v>0</v>
      </c>
      <c r="AO67" s="389">
        <f t="shared" si="20"/>
        <v>0</v>
      </c>
      <c r="AP67" s="389">
        <f t="shared" si="20"/>
        <v>0</v>
      </c>
      <c r="AQ67" s="389">
        <f t="shared" si="20"/>
        <v>0</v>
      </c>
      <c r="AR67" s="389">
        <f t="shared" si="20"/>
        <v>0</v>
      </c>
      <c r="AS67" s="389">
        <f t="shared" si="20"/>
        <v>0</v>
      </c>
      <c r="AT67" s="389">
        <f t="shared" si="20"/>
        <v>0</v>
      </c>
      <c r="AU67" s="389">
        <f t="shared" si="20"/>
        <v>0</v>
      </c>
      <c r="AV67" s="389">
        <f t="shared" si="20"/>
        <v>0</v>
      </c>
      <c r="AW67" s="423"/>
      <c r="AX67" s="423"/>
      <c r="AZ67" s="423"/>
    </row>
    <row r="68" spans="2:52">
      <c r="B68" s="263" t="str">
        <f>B28</f>
        <v>消費税</v>
      </c>
      <c r="R68" s="389">
        <f t="shared" si="20"/>
        <v>0</v>
      </c>
      <c r="S68" s="389">
        <f t="shared" si="20"/>
        <v>0</v>
      </c>
      <c r="T68" s="389">
        <f t="shared" si="20"/>
        <v>0</v>
      </c>
      <c r="U68" s="389">
        <f t="shared" si="20"/>
        <v>0</v>
      </c>
      <c r="V68" s="389">
        <f t="shared" si="20"/>
        <v>0</v>
      </c>
      <c r="W68" s="389">
        <f t="shared" si="20"/>
        <v>0</v>
      </c>
      <c r="X68" s="389">
        <f t="shared" si="20"/>
        <v>0</v>
      </c>
      <c r="Y68" s="389">
        <f t="shared" si="20"/>
        <v>0</v>
      </c>
      <c r="Z68" s="389">
        <f t="shared" si="20"/>
        <v>0</v>
      </c>
      <c r="AA68" s="389">
        <f t="shared" si="20"/>
        <v>0</v>
      </c>
      <c r="AB68" s="389">
        <f t="shared" si="20"/>
        <v>0</v>
      </c>
      <c r="AC68" s="389">
        <f t="shared" si="20"/>
        <v>0</v>
      </c>
      <c r="AD68" s="389">
        <f t="shared" si="20"/>
        <v>0</v>
      </c>
      <c r="AE68" s="389">
        <f t="shared" si="20"/>
        <v>0</v>
      </c>
      <c r="AF68" s="389">
        <f t="shared" si="20"/>
        <v>0</v>
      </c>
      <c r="AG68" s="389">
        <f t="shared" si="20"/>
        <v>0</v>
      </c>
      <c r="AH68" s="389">
        <f t="shared" si="20"/>
        <v>0</v>
      </c>
      <c r="AI68" s="389">
        <f t="shared" si="20"/>
        <v>0</v>
      </c>
      <c r="AJ68" s="389">
        <f t="shared" si="20"/>
        <v>0</v>
      </c>
      <c r="AK68" s="389">
        <f t="shared" si="20"/>
        <v>0</v>
      </c>
      <c r="AL68" s="389">
        <f t="shared" si="20"/>
        <v>0</v>
      </c>
      <c r="AM68" s="389">
        <f t="shared" si="20"/>
        <v>0</v>
      </c>
      <c r="AN68" s="389">
        <f t="shared" si="20"/>
        <v>0</v>
      </c>
      <c r="AO68" s="389">
        <f t="shared" si="20"/>
        <v>0</v>
      </c>
      <c r="AP68" s="389">
        <f t="shared" si="20"/>
        <v>0</v>
      </c>
      <c r="AQ68" s="389">
        <f t="shared" si="20"/>
        <v>0</v>
      </c>
      <c r="AR68" s="389">
        <f t="shared" si="20"/>
        <v>0</v>
      </c>
      <c r="AS68" s="389">
        <f t="shared" si="20"/>
        <v>0</v>
      </c>
      <c r="AT68" s="389">
        <f t="shared" si="20"/>
        <v>0</v>
      </c>
      <c r="AU68" s="389">
        <f t="shared" si="20"/>
        <v>0</v>
      </c>
      <c r="AV68" s="389">
        <f t="shared" si="20"/>
        <v>0</v>
      </c>
      <c r="AW68" s="423"/>
      <c r="AX68" s="423"/>
      <c r="AZ68" s="423"/>
    </row>
    <row r="69" spans="2:52">
      <c r="B69" s="263" t="str">
        <f>B30</f>
        <v>推定修繕工事費　累計</v>
      </c>
      <c r="R69" s="389">
        <f t="shared" ref="R69:AU69" si="21">R30</f>
        <v>0</v>
      </c>
      <c r="S69" s="389">
        <f t="shared" si="21"/>
        <v>0</v>
      </c>
      <c r="T69" s="389">
        <f t="shared" si="21"/>
        <v>0</v>
      </c>
      <c r="U69" s="389">
        <f t="shared" si="21"/>
        <v>0</v>
      </c>
      <c r="V69" s="389">
        <f t="shared" si="21"/>
        <v>0</v>
      </c>
      <c r="W69" s="389">
        <f t="shared" si="21"/>
        <v>0</v>
      </c>
      <c r="X69" s="389">
        <f t="shared" si="21"/>
        <v>0</v>
      </c>
      <c r="Y69" s="389">
        <f t="shared" si="21"/>
        <v>0</v>
      </c>
      <c r="Z69" s="389">
        <f t="shared" si="21"/>
        <v>0</v>
      </c>
      <c r="AA69" s="389">
        <f t="shared" si="21"/>
        <v>0</v>
      </c>
      <c r="AB69" s="389">
        <f t="shared" si="21"/>
        <v>0</v>
      </c>
      <c r="AC69" s="389">
        <f t="shared" si="21"/>
        <v>0</v>
      </c>
      <c r="AD69" s="389">
        <f t="shared" si="21"/>
        <v>0</v>
      </c>
      <c r="AE69" s="389">
        <f t="shared" si="21"/>
        <v>0</v>
      </c>
      <c r="AF69" s="389">
        <f t="shared" si="21"/>
        <v>0</v>
      </c>
      <c r="AG69" s="389">
        <f t="shared" si="21"/>
        <v>0</v>
      </c>
      <c r="AH69" s="389">
        <f t="shared" si="21"/>
        <v>0</v>
      </c>
      <c r="AI69" s="389">
        <f t="shared" si="21"/>
        <v>0</v>
      </c>
      <c r="AJ69" s="389">
        <f t="shared" si="21"/>
        <v>0</v>
      </c>
      <c r="AK69" s="389">
        <f t="shared" si="21"/>
        <v>0</v>
      </c>
      <c r="AL69" s="389">
        <f t="shared" si="21"/>
        <v>0</v>
      </c>
      <c r="AM69" s="389">
        <f t="shared" si="21"/>
        <v>0</v>
      </c>
      <c r="AN69" s="389">
        <f t="shared" si="21"/>
        <v>0</v>
      </c>
      <c r="AO69" s="389">
        <f t="shared" si="21"/>
        <v>0</v>
      </c>
      <c r="AP69" s="389">
        <f t="shared" si="21"/>
        <v>0</v>
      </c>
      <c r="AQ69" s="389">
        <f t="shared" si="21"/>
        <v>0</v>
      </c>
      <c r="AR69" s="389">
        <f t="shared" si="21"/>
        <v>0</v>
      </c>
      <c r="AS69" s="389">
        <f t="shared" si="21"/>
        <v>0</v>
      </c>
      <c r="AT69" s="389">
        <f t="shared" si="21"/>
        <v>0</v>
      </c>
      <c r="AU69" s="389">
        <f t="shared" si="21"/>
        <v>0</v>
      </c>
      <c r="AV69" s="389"/>
      <c r="AW69" s="423"/>
      <c r="AX69" s="423"/>
      <c r="AZ69" s="423"/>
    </row>
    <row r="70" spans="2:52">
      <c r="B70" s="263" t="str">
        <f>A42</f>
        <v>修繕積立金等累計 
現行（＠　　　円／㎡･戸･月）</v>
      </c>
      <c r="R70" s="389">
        <f t="shared" ref="R70:AU71" si="22">R42</f>
        <v>0</v>
      </c>
      <c r="S70" s="389">
        <f t="shared" si="22"/>
        <v>0</v>
      </c>
      <c r="T70" s="389">
        <f t="shared" si="22"/>
        <v>0</v>
      </c>
      <c r="U70" s="389">
        <f t="shared" si="22"/>
        <v>0</v>
      </c>
      <c r="V70" s="389">
        <f t="shared" si="22"/>
        <v>0</v>
      </c>
      <c r="W70" s="389">
        <f t="shared" si="22"/>
        <v>0</v>
      </c>
      <c r="X70" s="389">
        <f t="shared" si="22"/>
        <v>0</v>
      </c>
      <c r="Y70" s="389">
        <f t="shared" si="22"/>
        <v>0</v>
      </c>
      <c r="Z70" s="389">
        <f t="shared" si="22"/>
        <v>0</v>
      </c>
      <c r="AA70" s="389">
        <f t="shared" si="22"/>
        <v>0</v>
      </c>
      <c r="AB70" s="389">
        <f t="shared" si="22"/>
        <v>0</v>
      </c>
      <c r="AC70" s="389">
        <f t="shared" si="22"/>
        <v>0</v>
      </c>
      <c r="AD70" s="389">
        <f t="shared" si="22"/>
        <v>0</v>
      </c>
      <c r="AE70" s="389">
        <f t="shared" si="22"/>
        <v>0</v>
      </c>
      <c r="AF70" s="389">
        <f t="shared" si="22"/>
        <v>0</v>
      </c>
      <c r="AG70" s="389">
        <f t="shared" si="22"/>
        <v>0</v>
      </c>
      <c r="AH70" s="389">
        <f t="shared" si="22"/>
        <v>0</v>
      </c>
      <c r="AI70" s="389">
        <f t="shared" si="22"/>
        <v>0</v>
      </c>
      <c r="AJ70" s="389">
        <f t="shared" si="22"/>
        <v>0</v>
      </c>
      <c r="AK70" s="389">
        <f t="shared" si="22"/>
        <v>0</v>
      </c>
      <c r="AL70" s="389">
        <f t="shared" si="22"/>
        <v>0</v>
      </c>
      <c r="AM70" s="389">
        <f t="shared" si="22"/>
        <v>0</v>
      </c>
      <c r="AN70" s="389">
        <f t="shared" si="22"/>
        <v>0</v>
      </c>
      <c r="AO70" s="389">
        <f t="shared" si="22"/>
        <v>0</v>
      </c>
      <c r="AP70" s="389">
        <f t="shared" si="22"/>
        <v>0</v>
      </c>
      <c r="AQ70" s="389">
        <f t="shared" si="22"/>
        <v>0</v>
      </c>
      <c r="AR70" s="389">
        <f t="shared" si="22"/>
        <v>0</v>
      </c>
      <c r="AS70" s="389">
        <f t="shared" si="22"/>
        <v>0</v>
      </c>
      <c r="AT70" s="389">
        <f t="shared" si="22"/>
        <v>0</v>
      </c>
      <c r="AU70" s="389">
        <f t="shared" si="22"/>
        <v>0</v>
      </c>
      <c r="AV70" s="389"/>
      <c r="AW70" s="423"/>
      <c r="AX70" s="423"/>
      <c r="AZ70" s="423"/>
    </row>
    <row r="71" spans="2:52">
      <c r="B71" s="263" t="str">
        <f>A43</f>
        <v>修繕積立金等累計 　
改正案（＠　　　円／㎡･戸･月）</v>
      </c>
      <c r="R71" s="389">
        <f t="shared" si="22"/>
        <v>0</v>
      </c>
      <c r="S71" s="389">
        <f t="shared" si="22"/>
        <v>0</v>
      </c>
      <c r="T71" s="389">
        <f t="shared" si="22"/>
        <v>0</v>
      </c>
      <c r="U71" s="389">
        <f t="shared" si="22"/>
        <v>0</v>
      </c>
      <c r="V71" s="389">
        <f t="shared" si="22"/>
        <v>0</v>
      </c>
      <c r="W71" s="389">
        <f t="shared" si="22"/>
        <v>0</v>
      </c>
      <c r="X71" s="389">
        <f t="shared" si="22"/>
        <v>0</v>
      </c>
      <c r="Y71" s="389">
        <f t="shared" si="22"/>
        <v>0</v>
      </c>
      <c r="Z71" s="389">
        <f t="shared" si="22"/>
        <v>0</v>
      </c>
      <c r="AA71" s="389">
        <f t="shared" si="22"/>
        <v>0</v>
      </c>
      <c r="AB71" s="389">
        <f t="shared" si="22"/>
        <v>0</v>
      </c>
      <c r="AC71" s="389">
        <f t="shared" si="22"/>
        <v>0</v>
      </c>
      <c r="AD71" s="389">
        <f t="shared" si="22"/>
        <v>0</v>
      </c>
      <c r="AE71" s="389">
        <f t="shared" si="22"/>
        <v>0</v>
      </c>
      <c r="AF71" s="389">
        <f t="shared" si="22"/>
        <v>0</v>
      </c>
      <c r="AG71" s="389">
        <f t="shared" si="22"/>
        <v>0</v>
      </c>
      <c r="AH71" s="389">
        <f t="shared" si="22"/>
        <v>0</v>
      </c>
      <c r="AI71" s="389">
        <f t="shared" si="22"/>
        <v>0</v>
      </c>
      <c r="AJ71" s="389">
        <f t="shared" si="22"/>
        <v>0</v>
      </c>
      <c r="AK71" s="389">
        <f t="shared" si="22"/>
        <v>0</v>
      </c>
      <c r="AL71" s="389">
        <f t="shared" si="22"/>
        <v>0</v>
      </c>
      <c r="AM71" s="389">
        <f t="shared" si="22"/>
        <v>0</v>
      </c>
      <c r="AN71" s="389">
        <f t="shared" si="22"/>
        <v>0</v>
      </c>
      <c r="AO71" s="389">
        <f t="shared" si="22"/>
        <v>0</v>
      </c>
      <c r="AP71" s="389">
        <f t="shared" si="22"/>
        <v>0</v>
      </c>
      <c r="AQ71" s="389">
        <f t="shared" si="22"/>
        <v>0</v>
      </c>
      <c r="AR71" s="389">
        <f t="shared" si="22"/>
        <v>0</v>
      </c>
      <c r="AS71" s="389">
        <f t="shared" si="22"/>
        <v>0</v>
      </c>
      <c r="AT71" s="389">
        <f t="shared" si="22"/>
        <v>0</v>
      </c>
      <c r="AU71" s="389">
        <f t="shared" si="22"/>
        <v>0</v>
      </c>
      <c r="AV71" s="389"/>
      <c r="AW71" s="423"/>
      <c r="AX71" s="423"/>
      <c r="AZ71" s="423"/>
    </row>
    <row r="72" spans="2:52">
      <c r="B72" s="263" t="str">
        <f>B41</f>
        <v>修繕積立金　次年度繰越金</v>
      </c>
      <c r="R72" s="389">
        <f t="shared" ref="R72:AU72" si="23">R41</f>
        <v>0</v>
      </c>
      <c r="S72" s="389">
        <f t="shared" si="23"/>
        <v>0</v>
      </c>
      <c r="T72" s="389">
        <f t="shared" si="23"/>
        <v>0</v>
      </c>
      <c r="U72" s="389">
        <f t="shared" si="23"/>
        <v>0</v>
      </c>
      <c r="V72" s="389">
        <f t="shared" si="23"/>
        <v>0</v>
      </c>
      <c r="W72" s="389">
        <f t="shared" si="23"/>
        <v>0</v>
      </c>
      <c r="X72" s="389">
        <f t="shared" si="23"/>
        <v>0</v>
      </c>
      <c r="Y72" s="389">
        <f t="shared" si="23"/>
        <v>0</v>
      </c>
      <c r="Z72" s="389">
        <f t="shared" si="23"/>
        <v>0</v>
      </c>
      <c r="AA72" s="389">
        <f t="shared" si="23"/>
        <v>0</v>
      </c>
      <c r="AB72" s="389">
        <f t="shared" si="23"/>
        <v>0</v>
      </c>
      <c r="AC72" s="389">
        <f t="shared" si="23"/>
        <v>0</v>
      </c>
      <c r="AD72" s="389">
        <f t="shared" si="23"/>
        <v>0</v>
      </c>
      <c r="AE72" s="389">
        <f t="shared" si="23"/>
        <v>0</v>
      </c>
      <c r="AF72" s="389">
        <f t="shared" si="23"/>
        <v>0</v>
      </c>
      <c r="AG72" s="389">
        <f t="shared" si="23"/>
        <v>0</v>
      </c>
      <c r="AH72" s="389">
        <f t="shared" si="23"/>
        <v>0</v>
      </c>
      <c r="AI72" s="389">
        <f t="shared" si="23"/>
        <v>0</v>
      </c>
      <c r="AJ72" s="389">
        <f t="shared" si="23"/>
        <v>0</v>
      </c>
      <c r="AK72" s="389">
        <f t="shared" si="23"/>
        <v>0</v>
      </c>
      <c r="AL72" s="389">
        <f t="shared" si="23"/>
        <v>0</v>
      </c>
      <c r="AM72" s="389">
        <f t="shared" si="23"/>
        <v>0</v>
      </c>
      <c r="AN72" s="389">
        <f t="shared" si="23"/>
        <v>0</v>
      </c>
      <c r="AO72" s="389">
        <f t="shared" si="23"/>
        <v>0</v>
      </c>
      <c r="AP72" s="389">
        <f t="shared" si="23"/>
        <v>0</v>
      </c>
      <c r="AQ72" s="389">
        <f t="shared" si="23"/>
        <v>0</v>
      </c>
      <c r="AR72" s="389">
        <f t="shared" si="23"/>
        <v>0</v>
      </c>
      <c r="AS72" s="389">
        <f t="shared" si="23"/>
        <v>0</v>
      </c>
      <c r="AT72" s="389">
        <f t="shared" si="23"/>
        <v>0</v>
      </c>
      <c r="AU72" s="389">
        <f t="shared" si="23"/>
        <v>0</v>
      </c>
      <c r="AV72" s="389"/>
      <c r="AW72" s="423"/>
      <c r="AX72" s="423"/>
      <c r="AZ72" s="423"/>
    </row>
    <row r="73" spans="2:52">
      <c r="R73" s="387"/>
      <c r="S73" s="387"/>
      <c r="T73" s="387"/>
      <c r="U73" s="387"/>
      <c r="V73" s="387"/>
      <c r="W73" s="387"/>
      <c r="X73" s="387"/>
      <c r="Y73" s="387"/>
      <c r="Z73" s="387"/>
      <c r="AA73" s="387"/>
      <c r="AE73" s="421"/>
      <c r="AM73" s="230"/>
      <c r="AN73" s="422"/>
      <c r="AO73" s="423"/>
      <c r="AP73" s="331"/>
      <c r="AQ73" s="423"/>
      <c r="AR73" s="423"/>
      <c r="AS73" s="423"/>
      <c r="AT73" s="423"/>
      <c r="AU73" s="423"/>
      <c r="AV73" s="423"/>
      <c r="AW73" s="423"/>
      <c r="AX73" s="423"/>
      <c r="AZ73" s="423"/>
    </row>
    <row r="74" spans="2:52">
      <c r="R74" s="387"/>
      <c r="S74" s="387"/>
      <c r="T74" s="387"/>
      <c r="U74" s="387"/>
      <c r="V74" s="387"/>
      <c r="W74" s="387"/>
      <c r="X74" s="387"/>
      <c r="Y74" s="387"/>
      <c r="Z74" s="387"/>
      <c r="AA74" s="387"/>
      <c r="AE74" s="421"/>
      <c r="AM74" s="230"/>
      <c r="AN74" s="422"/>
      <c r="AO74" s="423"/>
      <c r="AP74" s="331"/>
      <c r="AQ74" s="423"/>
      <c r="AR74" s="423"/>
      <c r="AS74" s="423"/>
      <c r="AT74" s="423"/>
      <c r="AU74" s="423"/>
      <c r="AV74" s="423"/>
      <c r="AW74" s="423"/>
      <c r="AX74" s="423"/>
      <c r="AZ74" s="423"/>
    </row>
    <row r="75" spans="2:52">
      <c r="R75" s="387"/>
      <c r="S75" s="387"/>
      <c r="T75" s="387"/>
      <c r="U75" s="387"/>
      <c r="V75" s="387"/>
      <c r="W75" s="387"/>
      <c r="X75" s="387"/>
      <c r="Y75" s="387"/>
      <c r="Z75" s="387"/>
      <c r="AA75" s="387"/>
      <c r="AB75" s="387"/>
      <c r="AC75" s="387"/>
      <c r="AD75" s="387"/>
      <c r="AE75" s="387"/>
      <c r="AF75" s="387"/>
      <c r="AG75" s="387"/>
      <c r="AH75" s="387"/>
      <c r="AI75" s="387"/>
      <c r="AJ75" s="387"/>
      <c r="AK75" s="387"/>
      <c r="AL75" s="387"/>
      <c r="AM75" s="387"/>
      <c r="AN75" s="387"/>
      <c r="AO75" s="387"/>
      <c r="AP75" s="387"/>
      <c r="AQ75" s="387"/>
      <c r="AR75" s="387"/>
      <c r="AS75" s="387"/>
      <c r="AT75" s="387"/>
      <c r="AU75" s="387"/>
      <c r="AV75" s="423"/>
      <c r="AW75" s="423"/>
      <c r="AX75" s="423"/>
      <c r="AZ75" s="423"/>
    </row>
    <row r="76" spans="2:52">
      <c r="R76" s="387"/>
      <c r="S76" s="387"/>
      <c r="T76" s="387"/>
      <c r="U76" s="387"/>
      <c r="V76" s="387"/>
      <c r="W76" s="387"/>
      <c r="X76" s="387"/>
      <c r="Y76" s="387"/>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387"/>
      <c r="AV76" s="423"/>
      <c r="AW76" s="423"/>
      <c r="AX76" s="423"/>
      <c r="AZ76" s="423"/>
    </row>
    <row r="77" spans="2:52">
      <c r="R77" s="387"/>
      <c r="S77" s="387"/>
      <c r="T77" s="387"/>
      <c r="U77" s="387"/>
      <c r="V77" s="387"/>
      <c r="W77" s="387"/>
      <c r="X77" s="387"/>
      <c r="Y77" s="387"/>
      <c r="Z77" s="387"/>
      <c r="AA77" s="387"/>
      <c r="AB77" s="387"/>
      <c r="AC77" s="387"/>
      <c r="AD77" s="387"/>
      <c r="AE77" s="387"/>
      <c r="AF77" s="387"/>
      <c r="AG77" s="387"/>
      <c r="AH77" s="387"/>
      <c r="AI77" s="387"/>
      <c r="AJ77" s="387"/>
      <c r="AK77" s="387"/>
      <c r="AL77" s="387"/>
      <c r="AM77" s="387"/>
      <c r="AN77" s="387"/>
      <c r="AO77" s="387"/>
      <c r="AP77" s="387"/>
      <c r="AQ77" s="387"/>
      <c r="AR77" s="387"/>
      <c r="AS77" s="387"/>
      <c r="AT77" s="387"/>
      <c r="AU77" s="387"/>
      <c r="AV77" s="423"/>
      <c r="AW77" s="423"/>
      <c r="AX77" s="423"/>
      <c r="AZ77" s="423"/>
    </row>
    <row r="78" spans="2:52">
      <c r="R78" s="387"/>
      <c r="S78" s="387"/>
      <c r="T78" s="387"/>
      <c r="U78" s="387"/>
      <c r="V78" s="387"/>
      <c r="W78" s="387"/>
      <c r="X78" s="387"/>
      <c r="Y78" s="387"/>
      <c r="Z78" s="387"/>
      <c r="AA78" s="387"/>
      <c r="AB78" s="387"/>
      <c r="AC78" s="387"/>
      <c r="AD78" s="387"/>
      <c r="AE78" s="387"/>
      <c r="AF78" s="387"/>
      <c r="AG78" s="387"/>
      <c r="AH78" s="387"/>
      <c r="AI78" s="387"/>
      <c r="AJ78" s="387"/>
      <c r="AK78" s="387"/>
      <c r="AL78" s="387"/>
      <c r="AM78" s="387"/>
      <c r="AN78" s="387"/>
      <c r="AO78" s="387"/>
      <c r="AP78" s="387"/>
      <c r="AQ78" s="387"/>
      <c r="AR78" s="387"/>
      <c r="AS78" s="387"/>
      <c r="AT78" s="387"/>
      <c r="AU78" s="387"/>
      <c r="AV78" s="423"/>
      <c r="AW78" s="423"/>
      <c r="AX78" s="423"/>
      <c r="AZ78" s="423"/>
    </row>
    <row r="79" spans="2:52">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423"/>
      <c r="AW79" s="423"/>
      <c r="AX79" s="423"/>
      <c r="AZ79" s="423"/>
    </row>
    <row r="80" spans="2:52">
      <c r="R80" s="387"/>
      <c r="S80" s="387"/>
      <c r="T80" s="387"/>
      <c r="U80" s="387"/>
      <c r="V80" s="387"/>
      <c r="W80" s="387"/>
      <c r="X80" s="387"/>
      <c r="Y80" s="387"/>
      <c r="Z80" s="387"/>
      <c r="AA80" s="387"/>
      <c r="AB80" s="387"/>
      <c r="AC80" s="387"/>
      <c r="AD80" s="387"/>
      <c r="AE80" s="387"/>
      <c r="AF80" s="387"/>
      <c r="AG80" s="387"/>
      <c r="AH80" s="387"/>
      <c r="AI80" s="387"/>
      <c r="AJ80" s="387"/>
      <c r="AK80" s="387"/>
      <c r="AL80" s="387"/>
      <c r="AM80" s="387"/>
      <c r="AN80" s="387"/>
      <c r="AO80" s="387"/>
      <c r="AP80" s="387"/>
      <c r="AQ80" s="387"/>
      <c r="AR80" s="387"/>
      <c r="AS80" s="387"/>
      <c r="AT80" s="387"/>
      <c r="AU80" s="387"/>
      <c r="AV80" s="423"/>
      <c r="AW80" s="423"/>
      <c r="AX80" s="423"/>
      <c r="AZ80" s="423"/>
    </row>
    <row r="81" spans="18:52">
      <c r="R81" s="387"/>
      <c r="S81" s="387"/>
      <c r="T81" s="387"/>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423"/>
      <c r="AW81" s="423"/>
      <c r="AX81" s="423"/>
      <c r="AZ81" s="423"/>
    </row>
    <row r="82" spans="18:52">
      <c r="R82" s="387"/>
      <c r="S82" s="387"/>
      <c r="T82" s="387"/>
      <c r="U82" s="387"/>
      <c r="V82" s="387"/>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7"/>
      <c r="AS82" s="387"/>
      <c r="AT82" s="387"/>
      <c r="AU82" s="387"/>
      <c r="AV82" s="423"/>
      <c r="AW82" s="423"/>
      <c r="AX82" s="423"/>
      <c r="AZ82" s="423"/>
    </row>
    <row r="83" spans="18:52">
      <c r="R83" s="387"/>
      <c r="S83" s="387"/>
      <c r="T83" s="387"/>
      <c r="U83" s="387"/>
      <c r="V83" s="387"/>
      <c r="W83" s="387"/>
      <c r="X83" s="387"/>
      <c r="Y83" s="387"/>
      <c r="Z83" s="387"/>
      <c r="AA83" s="387"/>
      <c r="AB83" s="387"/>
      <c r="AC83" s="387"/>
      <c r="AD83" s="387"/>
      <c r="AE83" s="387"/>
      <c r="AF83" s="387"/>
      <c r="AG83" s="387"/>
      <c r="AH83" s="387"/>
      <c r="AI83" s="387"/>
      <c r="AJ83" s="387"/>
      <c r="AK83" s="387"/>
      <c r="AL83" s="387"/>
      <c r="AM83" s="387"/>
      <c r="AN83" s="387"/>
      <c r="AO83" s="387"/>
      <c r="AP83" s="387"/>
      <c r="AQ83" s="387"/>
      <c r="AR83" s="387"/>
      <c r="AS83" s="387"/>
      <c r="AT83" s="387"/>
      <c r="AU83" s="387"/>
      <c r="AV83" s="423"/>
      <c r="AW83" s="423"/>
      <c r="AX83" s="423"/>
      <c r="AZ83" s="423"/>
    </row>
    <row r="84" spans="18:52">
      <c r="R84" s="387"/>
      <c r="S84" s="387"/>
      <c r="T84" s="387"/>
      <c r="U84" s="387"/>
      <c r="V84" s="387"/>
      <c r="W84" s="387"/>
      <c r="X84" s="387"/>
      <c r="Y84" s="387"/>
      <c r="Z84" s="387"/>
      <c r="AA84" s="387"/>
      <c r="AB84" s="387"/>
      <c r="AC84" s="387"/>
      <c r="AD84" s="387"/>
      <c r="AE84" s="387"/>
      <c r="AF84" s="387"/>
      <c r="AG84" s="387"/>
      <c r="AH84" s="387"/>
      <c r="AI84" s="387"/>
      <c r="AJ84" s="387"/>
      <c r="AK84" s="387"/>
      <c r="AL84" s="387"/>
      <c r="AM84" s="387"/>
      <c r="AN84" s="387"/>
      <c r="AO84" s="387"/>
      <c r="AP84" s="387"/>
      <c r="AQ84" s="387"/>
      <c r="AR84" s="387"/>
      <c r="AS84" s="387"/>
      <c r="AT84" s="387"/>
      <c r="AU84" s="387"/>
      <c r="AV84" s="423"/>
      <c r="AW84" s="423"/>
      <c r="AX84" s="423"/>
      <c r="AZ84" s="423"/>
    </row>
    <row r="85" spans="18:52">
      <c r="R85" s="387"/>
      <c r="S85" s="387"/>
      <c r="T85" s="387"/>
      <c r="U85" s="387"/>
      <c r="V85" s="387"/>
      <c r="W85" s="387"/>
      <c r="X85" s="387"/>
      <c r="Y85" s="387"/>
      <c r="Z85" s="387"/>
      <c r="AA85" s="387"/>
      <c r="AB85" s="387"/>
      <c r="AC85" s="387"/>
      <c r="AD85" s="387"/>
      <c r="AE85" s="387"/>
      <c r="AF85" s="387"/>
      <c r="AG85" s="387"/>
      <c r="AH85" s="387"/>
      <c r="AI85" s="387"/>
      <c r="AJ85" s="387"/>
      <c r="AK85" s="387"/>
      <c r="AL85" s="387"/>
      <c r="AM85" s="387"/>
      <c r="AN85" s="387"/>
      <c r="AO85" s="387"/>
      <c r="AP85" s="387"/>
      <c r="AQ85" s="387"/>
      <c r="AR85" s="387"/>
      <c r="AS85" s="387"/>
      <c r="AT85" s="387"/>
      <c r="AU85" s="387"/>
      <c r="AV85" s="423"/>
      <c r="AW85" s="423"/>
      <c r="AX85" s="423"/>
      <c r="AZ85" s="423"/>
    </row>
    <row r="86" spans="18:52">
      <c r="R86" s="387"/>
      <c r="S86" s="387"/>
      <c r="T86" s="387"/>
      <c r="U86" s="387"/>
      <c r="V86" s="387"/>
      <c r="W86" s="387"/>
      <c r="X86" s="387"/>
      <c r="Y86" s="387"/>
      <c r="Z86" s="387"/>
      <c r="AA86" s="387"/>
      <c r="AB86" s="387"/>
      <c r="AC86" s="387"/>
      <c r="AD86" s="387"/>
      <c r="AE86" s="387"/>
      <c r="AF86" s="387"/>
      <c r="AG86" s="387"/>
      <c r="AH86" s="387"/>
      <c r="AI86" s="387"/>
      <c r="AJ86" s="387"/>
      <c r="AK86" s="387"/>
      <c r="AL86" s="387"/>
      <c r="AM86" s="387"/>
      <c r="AN86" s="387"/>
      <c r="AO86" s="387"/>
      <c r="AP86" s="387"/>
      <c r="AQ86" s="387"/>
      <c r="AR86" s="387"/>
      <c r="AS86" s="387"/>
      <c r="AT86" s="387"/>
      <c r="AU86" s="387"/>
      <c r="AV86" s="423"/>
      <c r="AW86" s="423"/>
      <c r="AX86" s="423"/>
      <c r="AZ86" s="423"/>
    </row>
    <row r="87" spans="18:52">
      <c r="R87" s="387"/>
      <c r="S87" s="387"/>
      <c r="T87" s="387"/>
      <c r="U87" s="387"/>
      <c r="V87" s="387"/>
      <c r="W87" s="387"/>
      <c r="X87" s="387"/>
      <c r="Y87" s="387"/>
      <c r="Z87" s="387"/>
      <c r="AA87" s="387"/>
      <c r="AB87" s="387"/>
      <c r="AC87" s="387"/>
      <c r="AD87" s="387"/>
      <c r="AE87" s="387"/>
      <c r="AF87" s="387"/>
      <c r="AG87" s="387"/>
      <c r="AH87" s="387"/>
      <c r="AI87" s="387"/>
      <c r="AJ87" s="387"/>
      <c r="AK87" s="387"/>
      <c r="AL87" s="387"/>
      <c r="AM87" s="387"/>
      <c r="AN87" s="387"/>
      <c r="AO87" s="387"/>
      <c r="AP87" s="387"/>
      <c r="AQ87" s="387"/>
      <c r="AR87" s="387"/>
      <c r="AS87" s="387"/>
      <c r="AT87" s="387"/>
      <c r="AU87" s="387"/>
      <c r="AV87" s="423"/>
      <c r="AW87" s="423"/>
      <c r="AX87" s="423"/>
      <c r="AZ87" s="423"/>
    </row>
    <row r="88" spans="18:52">
      <c r="R88" s="387"/>
      <c r="S88" s="387"/>
      <c r="T88" s="387"/>
      <c r="U88" s="387"/>
      <c r="V88" s="387"/>
      <c r="W88" s="387"/>
      <c r="X88" s="387"/>
      <c r="Y88" s="387"/>
      <c r="Z88" s="387"/>
      <c r="AA88" s="387"/>
      <c r="AB88" s="387"/>
      <c r="AC88" s="387"/>
      <c r="AD88" s="387"/>
      <c r="AE88" s="387"/>
      <c r="AF88" s="387"/>
      <c r="AG88" s="387"/>
      <c r="AH88" s="387"/>
      <c r="AI88" s="387"/>
      <c r="AJ88" s="387"/>
      <c r="AK88" s="387"/>
      <c r="AL88" s="387"/>
      <c r="AM88" s="387"/>
      <c r="AN88" s="387"/>
      <c r="AO88" s="387"/>
      <c r="AP88" s="387"/>
      <c r="AQ88" s="387"/>
      <c r="AR88" s="387"/>
      <c r="AS88" s="387"/>
      <c r="AT88" s="387"/>
      <c r="AU88" s="387"/>
      <c r="AV88" s="423"/>
      <c r="AW88" s="423"/>
      <c r="AX88" s="423"/>
      <c r="AZ88" s="423"/>
    </row>
    <row r="89" spans="18:52">
      <c r="R89" s="387"/>
      <c r="S89" s="387"/>
      <c r="T89" s="387"/>
      <c r="U89" s="387"/>
      <c r="V89" s="387"/>
      <c r="W89" s="387"/>
      <c r="X89" s="387"/>
      <c r="Y89" s="387"/>
      <c r="Z89" s="387"/>
      <c r="AA89" s="387"/>
      <c r="AB89" s="387"/>
      <c r="AC89" s="387"/>
      <c r="AD89" s="387"/>
      <c r="AE89" s="387"/>
      <c r="AF89" s="387"/>
      <c r="AG89" s="387"/>
      <c r="AH89" s="387"/>
      <c r="AI89" s="387"/>
      <c r="AJ89" s="387"/>
      <c r="AK89" s="387"/>
      <c r="AL89" s="387"/>
      <c r="AM89" s="387"/>
      <c r="AN89" s="387"/>
      <c r="AO89" s="387"/>
      <c r="AP89" s="387"/>
      <c r="AQ89" s="387"/>
      <c r="AR89" s="387"/>
      <c r="AS89" s="387"/>
      <c r="AT89" s="387"/>
      <c r="AU89" s="387"/>
      <c r="AV89" s="423"/>
      <c r="AW89" s="423"/>
      <c r="AX89" s="423"/>
      <c r="AZ89" s="423"/>
    </row>
    <row r="90" spans="18:52">
      <c r="R90" s="387"/>
      <c r="S90" s="387"/>
      <c r="T90" s="387"/>
      <c r="U90" s="387"/>
      <c r="V90" s="387"/>
      <c r="W90" s="387"/>
      <c r="X90" s="387"/>
      <c r="Y90" s="387"/>
      <c r="Z90" s="387"/>
      <c r="AA90" s="387"/>
      <c r="AB90" s="387"/>
      <c r="AC90" s="387"/>
      <c r="AD90" s="387"/>
      <c r="AE90" s="387"/>
      <c r="AF90" s="387"/>
      <c r="AG90" s="387"/>
      <c r="AH90" s="387"/>
      <c r="AI90" s="387"/>
      <c r="AJ90" s="387"/>
      <c r="AK90" s="387"/>
      <c r="AL90" s="387"/>
      <c r="AM90" s="387"/>
      <c r="AN90" s="387"/>
      <c r="AO90" s="387"/>
      <c r="AP90" s="387"/>
      <c r="AQ90" s="387"/>
      <c r="AR90" s="387"/>
      <c r="AS90" s="387"/>
      <c r="AT90" s="387"/>
      <c r="AU90" s="387"/>
      <c r="AV90" s="423"/>
      <c r="AW90" s="423"/>
      <c r="AX90" s="423"/>
      <c r="AZ90" s="423"/>
    </row>
    <row r="91" spans="18:52">
      <c r="R91" s="387"/>
      <c r="S91" s="387"/>
      <c r="T91" s="387"/>
      <c r="U91" s="387"/>
      <c r="V91" s="387"/>
      <c r="W91" s="387"/>
      <c r="X91" s="387"/>
      <c r="Y91" s="387"/>
      <c r="Z91" s="387"/>
      <c r="AA91" s="387"/>
      <c r="AB91" s="387"/>
      <c r="AC91" s="387"/>
      <c r="AD91" s="387"/>
      <c r="AE91" s="387"/>
      <c r="AF91" s="387"/>
      <c r="AG91" s="387"/>
      <c r="AH91" s="387"/>
      <c r="AI91" s="387"/>
      <c r="AJ91" s="387"/>
      <c r="AK91" s="387"/>
      <c r="AL91" s="387"/>
      <c r="AM91" s="387"/>
      <c r="AN91" s="387"/>
      <c r="AO91" s="387"/>
      <c r="AP91" s="387"/>
      <c r="AQ91" s="387"/>
      <c r="AR91" s="387"/>
      <c r="AS91" s="387"/>
      <c r="AT91" s="387"/>
      <c r="AU91" s="387"/>
    </row>
    <row r="92" spans="18:52">
      <c r="R92" s="387"/>
      <c r="S92" s="387"/>
      <c r="T92" s="387"/>
      <c r="U92" s="387"/>
      <c r="V92" s="387"/>
      <c r="W92" s="387"/>
      <c r="X92" s="387"/>
      <c r="Y92" s="387"/>
      <c r="Z92" s="387"/>
      <c r="AA92" s="387"/>
      <c r="AB92" s="387"/>
      <c r="AC92" s="387"/>
      <c r="AD92" s="387"/>
      <c r="AE92" s="387"/>
      <c r="AF92" s="387"/>
      <c r="AG92" s="387"/>
      <c r="AH92" s="387"/>
      <c r="AI92" s="387"/>
      <c r="AJ92" s="387"/>
      <c r="AK92" s="387"/>
      <c r="AL92" s="387"/>
      <c r="AM92" s="387"/>
      <c r="AN92" s="387"/>
      <c r="AO92" s="387"/>
      <c r="AP92" s="387"/>
      <c r="AQ92" s="387"/>
      <c r="AR92" s="387"/>
      <c r="AS92" s="387"/>
      <c r="AT92" s="387"/>
      <c r="AU92" s="387"/>
    </row>
    <row r="93" spans="18:52">
      <c r="R93" s="387"/>
      <c r="S93" s="387"/>
      <c r="T93" s="387"/>
      <c r="U93" s="387"/>
      <c r="V93" s="387"/>
      <c r="W93" s="387"/>
      <c r="X93" s="387"/>
      <c r="Y93" s="387"/>
      <c r="Z93" s="387"/>
      <c r="AA93" s="387"/>
      <c r="AB93" s="387"/>
      <c r="AC93" s="387"/>
      <c r="AD93" s="387"/>
      <c r="AE93" s="387"/>
      <c r="AF93" s="387"/>
      <c r="AG93" s="387"/>
      <c r="AH93" s="387"/>
      <c r="AI93" s="387"/>
      <c r="AJ93" s="387"/>
      <c r="AK93" s="387"/>
      <c r="AL93" s="387"/>
      <c r="AM93" s="387"/>
      <c r="AN93" s="387"/>
      <c r="AO93" s="387"/>
      <c r="AP93" s="387"/>
      <c r="AQ93" s="387"/>
      <c r="AR93" s="387"/>
      <c r="AS93" s="387"/>
      <c r="AT93" s="387"/>
      <c r="AU93" s="387"/>
    </row>
    <row r="97" spans="1:52" s="230" customFormat="1">
      <c r="A97" s="247"/>
      <c r="B97" s="264"/>
      <c r="C97" s="282"/>
      <c r="D97" s="282"/>
      <c r="E97" s="282"/>
      <c r="F97" s="302"/>
      <c r="G97" s="316"/>
      <c r="H97" s="331"/>
      <c r="I97" s="316"/>
      <c r="J97" s="349"/>
      <c r="K97" s="349"/>
      <c r="L97" s="349"/>
      <c r="M97" s="349"/>
      <c r="N97" s="349"/>
      <c r="O97" s="349"/>
      <c r="P97" s="349"/>
      <c r="Q97" s="371"/>
      <c r="R97" s="371"/>
      <c r="S97" s="371"/>
      <c r="T97" s="371"/>
      <c r="U97" s="371"/>
      <c r="V97" s="371"/>
      <c r="W97" s="371"/>
      <c r="X97" s="371"/>
      <c r="Y97" s="371"/>
      <c r="Z97" s="371"/>
      <c r="AA97" s="371"/>
      <c r="AB97" s="387"/>
      <c r="AC97" s="387"/>
      <c r="AD97" s="387"/>
      <c r="AE97" s="387"/>
      <c r="AF97" s="387"/>
      <c r="AG97" s="387"/>
      <c r="AH97" s="387"/>
      <c r="AI97" s="387"/>
      <c r="AJ97" s="387"/>
      <c r="AK97" s="387"/>
      <c r="AL97" s="387"/>
      <c r="AM97" s="387"/>
      <c r="AN97" s="387"/>
      <c r="AO97" s="421"/>
      <c r="AP97" s="387"/>
      <c r="AQ97" s="387"/>
      <c r="AR97" s="387"/>
      <c r="AS97" s="387"/>
      <c r="AT97" s="387"/>
      <c r="AU97" s="387"/>
      <c r="AV97" s="454"/>
      <c r="AX97" s="422"/>
      <c r="AY97" s="423"/>
      <c r="AZ97" s="331"/>
    </row>
  </sheetData>
  <mergeCells count="18">
    <mergeCell ref="AV46:AV47"/>
    <mergeCell ref="B37:Q37"/>
    <mergeCell ref="A42:Q42"/>
    <mergeCell ref="A43:Q43"/>
    <mergeCell ref="A44:AV44"/>
    <mergeCell ref="A34:A39"/>
    <mergeCell ref="AW4:AX4"/>
    <mergeCell ref="B24:Q24"/>
    <mergeCell ref="A27:Q27"/>
    <mergeCell ref="B35:Q35"/>
    <mergeCell ref="B36:Q36"/>
    <mergeCell ref="AW5:AW6"/>
    <mergeCell ref="AX5:AX6"/>
    <mergeCell ref="A5:A6"/>
    <mergeCell ref="B5:B6"/>
    <mergeCell ref="AV5:AV6"/>
    <mergeCell ref="A23:A25"/>
    <mergeCell ref="A29:A33"/>
  </mergeCells>
  <phoneticPr fontId="36"/>
  <pageMargins left="0.78740157480314965" right="0.78740157480314965" top="0.98425196850393704" bottom="0.98425196850393704" header="0.51181102362204722" footer="0.51181102362204722"/>
  <pageSetup paperSize="8" scale="29" firstPageNumber="17" orientation="portrait" useFirstPageNumber="1" r:id="rId1"/>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153"/>
  <sheetViews>
    <sheetView view="pageBreakPreview" topLeftCell="A31" zoomScale="70" zoomScaleNormal="70" zoomScaleSheetLayoutView="70" workbookViewId="0">
      <selection activeCell="A98" sqref="A98:D98"/>
    </sheetView>
  </sheetViews>
  <sheetFormatPr defaultColWidth="9" defaultRowHeight="14.25"/>
  <cols>
    <col min="1" max="1" width="6.125" style="468" customWidth="1"/>
    <col min="2" max="2" width="2.625" style="469" customWidth="1"/>
    <col min="3" max="3" width="24.625" style="470" customWidth="1"/>
    <col min="4" max="4" width="13.125" style="470" customWidth="1"/>
    <col min="5" max="5" width="9" style="470"/>
    <col min="6" max="6" width="5.125" style="471" hidden="1" customWidth="1"/>
    <col min="7" max="7" width="9.875" style="472" hidden="1" customWidth="1"/>
    <col min="8" max="8" width="6.625" style="473" hidden="1" customWidth="1"/>
    <col min="9" max="9" width="9.625" style="472" hidden="1" customWidth="1"/>
    <col min="10" max="16" width="3.875" style="474" hidden="1" customWidth="1"/>
    <col min="17" max="17" width="5" style="475" bestFit="1" customWidth="1"/>
    <col min="18" max="27" width="4.375" style="475" customWidth="1"/>
    <col min="28" max="40" width="4.375" style="141" customWidth="1"/>
    <col min="41" max="41" width="4.375" style="476" customWidth="1"/>
    <col min="42" max="47" width="4.375" style="141" customWidth="1"/>
    <col min="48" max="50" width="8.25" style="141" customWidth="1"/>
    <col min="51" max="51" width="11.75" style="477" customWidth="1"/>
    <col min="52" max="52" width="11.75" style="478" customWidth="1"/>
    <col min="53" max="53" width="10.875" style="479" customWidth="1"/>
    <col min="54" max="54" width="6.625" style="473" customWidth="1"/>
    <col min="55" max="55" width="8.875" style="479" customWidth="1"/>
    <col min="56" max="56" width="9" style="479" bestFit="1"/>
    <col min="57" max="16384" width="9" style="479"/>
  </cols>
  <sheetData>
    <row r="1" spans="1:54" ht="9" customHeight="1"/>
    <row r="2" spans="1:54" ht="19.5">
      <c r="A2" s="232" t="s">
        <v>403</v>
      </c>
      <c r="AX2" s="59" t="s">
        <v>613</v>
      </c>
      <c r="AY2" s="455"/>
      <c r="AZ2" s="59" t="str">
        <f>+'様式第4-1号 長期修繕計画総括表'!AX2</f>
        <v>年      月       日</v>
      </c>
    </row>
    <row r="3" spans="1:54" ht="19.5">
      <c r="A3" s="232"/>
      <c r="AX3" s="59" t="s">
        <v>614</v>
      </c>
      <c r="AY3" s="455"/>
      <c r="AZ3" s="59" t="str">
        <f>+'様式第4-1号 長期修繕計画総括表'!AX3</f>
        <v>年      月       日</v>
      </c>
    </row>
    <row r="4" spans="1:54" ht="33" customHeight="1">
      <c r="A4" s="232"/>
      <c r="AX4" s="440" t="s">
        <v>640</v>
      </c>
      <c r="AY4" s="1395" t="s">
        <v>385</v>
      </c>
      <c r="AZ4" s="1396"/>
    </row>
    <row r="5" spans="1:54" ht="13.5" customHeight="1">
      <c r="A5" s="1409" t="s">
        <v>425</v>
      </c>
      <c r="B5" s="1410"/>
      <c r="C5" s="1411"/>
      <c r="D5" s="1415" t="s">
        <v>196</v>
      </c>
      <c r="E5" s="551" t="s">
        <v>12</v>
      </c>
      <c r="F5" s="578" t="s">
        <v>118</v>
      </c>
      <c r="G5" s="591" t="s">
        <v>112</v>
      </c>
      <c r="H5" s="608" t="s">
        <v>164</v>
      </c>
      <c r="I5" s="591" t="s">
        <v>392</v>
      </c>
      <c r="J5" s="638" t="s">
        <v>393</v>
      </c>
      <c r="K5" s="649"/>
      <c r="L5" s="649"/>
      <c r="M5" s="649"/>
      <c r="N5" s="649"/>
      <c r="O5" s="649"/>
      <c r="P5" s="649"/>
      <c r="Q5" s="651" t="s">
        <v>17</v>
      </c>
      <c r="R5" s="671"/>
      <c r="S5" s="694"/>
      <c r="T5" s="694"/>
      <c r="U5" s="694"/>
      <c r="V5" s="694"/>
      <c r="W5" s="694"/>
      <c r="X5" s="694"/>
      <c r="Y5" s="694"/>
      <c r="Z5" s="694"/>
      <c r="AA5" s="714"/>
      <c r="AB5" s="733"/>
      <c r="AC5" s="694"/>
      <c r="AD5" s="694"/>
      <c r="AE5" s="694"/>
      <c r="AF5" s="694"/>
      <c r="AG5" s="694"/>
      <c r="AH5" s="694"/>
      <c r="AI5" s="694"/>
      <c r="AJ5" s="694"/>
      <c r="AK5" s="751"/>
      <c r="AL5" s="770"/>
      <c r="AM5" s="694"/>
      <c r="AN5" s="694"/>
      <c r="AO5" s="694"/>
      <c r="AP5" s="694"/>
      <c r="AQ5" s="694"/>
      <c r="AR5" s="694"/>
      <c r="AS5" s="694"/>
      <c r="AT5" s="694"/>
      <c r="AU5" s="791"/>
      <c r="AV5" s="1417" t="s">
        <v>405</v>
      </c>
      <c r="AW5" s="1419" t="s">
        <v>406</v>
      </c>
      <c r="AX5" s="1421" t="s">
        <v>50</v>
      </c>
      <c r="AY5" s="1423" t="s">
        <v>153</v>
      </c>
      <c r="AZ5" s="1424" t="s">
        <v>230</v>
      </c>
      <c r="BB5" s="466"/>
    </row>
    <row r="6" spans="1:54" ht="13.5" customHeight="1">
      <c r="A6" s="1412"/>
      <c r="B6" s="1413"/>
      <c r="C6" s="1414"/>
      <c r="D6" s="1416"/>
      <c r="E6" s="239" t="s">
        <v>6</v>
      </c>
      <c r="F6" s="234"/>
      <c r="G6" s="592"/>
      <c r="H6" s="609"/>
      <c r="I6" s="56"/>
      <c r="J6" s="639"/>
      <c r="K6" s="650"/>
      <c r="L6" s="650"/>
      <c r="M6" s="650"/>
      <c r="N6" s="650"/>
      <c r="O6" s="650"/>
      <c r="P6" s="650"/>
      <c r="Q6" s="652" t="s">
        <v>10</v>
      </c>
      <c r="R6" s="241">
        <v>1</v>
      </c>
      <c r="S6" s="695">
        <v>2</v>
      </c>
      <c r="T6" s="695">
        <v>3</v>
      </c>
      <c r="U6" s="695">
        <v>4</v>
      </c>
      <c r="V6" s="695">
        <v>5</v>
      </c>
      <c r="W6" s="695">
        <v>6</v>
      </c>
      <c r="X6" s="695">
        <v>7</v>
      </c>
      <c r="Y6" s="695">
        <v>8</v>
      </c>
      <c r="Z6" s="695">
        <v>9</v>
      </c>
      <c r="AA6" s="715">
        <v>10</v>
      </c>
      <c r="AB6" s="734">
        <v>11</v>
      </c>
      <c r="AC6" s="695">
        <v>12</v>
      </c>
      <c r="AD6" s="695">
        <v>13</v>
      </c>
      <c r="AE6" s="695">
        <v>14</v>
      </c>
      <c r="AF6" s="695">
        <v>15</v>
      </c>
      <c r="AG6" s="695">
        <v>16</v>
      </c>
      <c r="AH6" s="695">
        <v>17</v>
      </c>
      <c r="AI6" s="695">
        <v>18</v>
      </c>
      <c r="AJ6" s="695">
        <v>19</v>
      </c>
      <c r="AK6" s="752">
        <v>20</v>
      </c>
      <c r="AL6" s="771">
        <v>21</v>
      </c>
      <c r="AM6" s="695">
        <v>22</v>
      </c>
      <c r="AN6" s="695">
        <v>23</v>
      </c>
      <c r="AO6" s="695">
        <v>24</v>
      </c>
      <c r="AP6" s="695">
        <v>25</v>
      </c>
      <c r="AQ6" s="695">
        <v>26</v>
      </c>
      <c r="AR6" s="695">
        <v>27</v>
      </c>
      <c r="AS6" s="695">
        <v>28</v>
      </c>
      <c r="AT6" s="695">
        <v>29</v>
      </c>
      <c r="AU6" s="792">
        <v>30</v>
      </c>
      <c r="AV6" s="1418"/>
      <c r="AW6" s="1420"/>
      <c r="AX6" s="1422"/>
      <c r="AY6" s="1423"/>
      <c r="AZ6" s="1424"/>
      <c r="BB6" s="466"/>
    </row>
    <row r="7" spans="1:54" ht="13.5" customHeight="1">
      <c r="A7" s="481" t="s">
        <v>426</v>
      </c>
      <c r="B7" s="1397" t="s">
        <v>258</v>
      </c>
      <c r="C7" s="1398"/>
      <c r="D7" s="525"/>
      <c r="E7" s="552"/>
      <c r="F7" s="579"/>
      <c r="G7" s="351"/>
      <c r="H7" s="610"/>
      <c r="I7" s="626"/>
      <c r="J7" s="351"/>
      <c r="K7" s="351"/>
      <c r="L7" s="351"/>
      <c r="M7" s="351"/>
      <c r="N7" s="351"/>
      <c r="O7" s="351"/>
      <c r="P7" s="351"/>
      <c r="Q7" s="653"/>
      <c r="R7" s="672" t="str">
        <f t="shared" ref="R7:AU7" si="0">IF(SUM(R8:R9)&gt;0,SUM(R8:R9),"")</f>
        <v/>
      </c>
      <c r="S7" s="696" t="str">
        <f t="shared" si="0"/>
        <v/>
      </c>
      <c r="T7" s="696" t="str">
        <f t="shared" si="0"/>
        <v/>
      </c>
      <c r="U7" s="696" t="str">
        <f t="shared" si="0"/>
        <v/>
      </c>
      <c r="V7" s="696" t="str">
        <f t="shared" si="0"/>
        <v/>
      </c>
      <c r="W7" s="696" t="str">
        <f t="shared" si="0"/>
        <v/>
      </c>
      <c r="X7" s="696" t="str">
        <f t="shared" si="0"/>
        <v/>
      </c>
      <c r="Y7" s="696" t="str">
        <f t="shared" si="0"/>
        <v/>
      </c>
      <c r="Z7" s="696" t="str">
        <f t="shared" si="0"/>
        <v/>
      </c>
      <c r="AA7" s="716" t="str">
        <f t="shared" si="0"/>
        <v/>
      </c>
      <c r="AB7" s="735" t="str">
        <f t="shared" si="0"/>
        <v/>
      </c>
      <c r="AC7" s="696" t="str">
        <f t="shared" si="0"/>
        <v/>
      </c>
      <c r="AD7" s="696" t="str">
        <f t="shared" si="0"/>
        <v/>
      </c>
      <c r="AE7" s="696" t="str">
        <f t="shared" si="0"/>
        <v/>
      </c>
      <c r="AF7" s="696" t="str">
        <f t="shared" si="0"/>
        <v/>
      </c>
      <c r="AG7" s="696" t="str">
        <f t="shared" si="0"/>
        <v/>
      </c>
      <c r="AH7" s="696" t="str">
        <f t="shared" si="0"/>
        <v/>
      </c>
      <c r="AI7" s="696" t="str">
        <f t="shared" si="0"/>
        <v/>
      </c>
      <c r="AJ7" s="696" t="str">
        <f t="shared" si="0"/>
        <v/>
      </c>
      <c r="AK7" s="753" t="str">
        <f t="shared" si="0"/>
        <v/>
      </c>
      <c r="AL7" s="772" t="str">
        <f t="shared" si="0"/>
        <v/>
      </c>
      <c r="AM7" s="696" t="str">
        <f t="shared" si="0"/>
        <v/>
      </c>
      <c r="AN7" s="696" t="str">
        <f t="shared" si="0"/>
        <v/>
      </c>
      <c r="AO7" s="696" t="str">
        <f t="shared" si="0"/>
        <v/>
      </c>
      <c r="AP7" s="696" t="str">
        <f t="shared" si="0"/>
        <v/>
      </c>
      <c r="AQ7" s="696" t="str">
        <f t="shared" si="0"/>
        <v/>
      </c>
      <c r="AR7" s="696" t="str">
        <f t="shared" si="0"/>
        <v/>
      </c>
      <c r="AS7" s="696" t="str">
        <f t="shared" si="0"/>
        <v/>
      </c>
      <c r="AT7" s="696" t="str">
        <f t="shared" si="0"/>
        <v/>
      </c>
      <c r="AU7" s="793" t="str">
        <f t="shared" si="0"/>
        <v/>
      </c>
      <c r="AV7" s="810">
        <f t="shared" ref="AV7:AV70" si="1">SUM(R7:AU7)</f>
        <v>0</v>
      </c>
      <c r="AW7" s="810">
        <f t="shared" ref="AW7:AW70" si="2">+SUM(R7:S7)*0.08+SUM(T7:AU7)*0.1</f>
        <v>0</v>
      </c>
      <c r="AX7" s="827">
        <f t="shared" ref="AX7:AX70" si="3">+AV7+AW7</f>
        <v>0</v>
      </c>
      <c r="AY7" s="850"/>
      <c r="AZ7" s="870"/>
      <c r="BB7" s="466"/>
    </row>
    <row r="8" spans="1:54" ht="13.5" customHeight="1">
      <c r="A8" s="481" t="s">
        <v>129</v>
      </c>
      <c r="B8" s="491"/>
      <c r="C8" s="508" t="s">
        <v>25</v>
      </c>
      <c r="D8" s="496" t="s">
        <v>396</v>
      </c>
      <c r="E8" s="553" t="str">
        <f>+'様式第3-2号　修繕工事項目等の設定内容'!F8</f>
        <v>年</v>
      </c>
      <c r="F8" s="580"/>
      <c r="G8" s="593"/>
      <c r="H8" s="611"/>
      <c r="I8" s="627"/>
      <c r="J8" s="593"/>
      <c r="K8" s="593"/>
      <c r="L8" s="593"/>
      <c r="M8" s="593"/>
      <c r="N8" s="593"/>
      <c r="O8" s="593"/>
      <c r="P8" s="593"/>
      <c r="Q8" s="654"/>
      <c r="R8" s="673"/>
      <c r="S8" s="697"/>
      <c r="T8" s="697"/>
      <c r="U8" s="697"/>
      <c r="V8" s="697"/>
      <c r="W8" s="697"/>
      <c r="X8" s="697"/>
      <c r="Y8" s="697"/>
      <c r="Z8" s="697"/>
      <c r="AA8" s="717"/>
      <c r="AB8" s="736"/>
      <c r="AC8" s="697"/>
      <c r="AD8" s="697"/>
      <c r="AE8" s="697"/>
      <c r="AF8" s="697"/>
      <c r="AG8" s="697"/>
      <c r="AH8" s="697"/>
      <c r="AI8" s="697"/>
      <c r="AJ8" s="697"/>
      <c r="AK8" s="754"/>
      <c r="AL8" s="773"/>
      <c r="AM8" s="697"/>
      <c r="AN8" s="697"/>
      <c r="AO8" s="697"/>
      <c r="AP8" s="697"/>
      <c r="AQ8" s="697"/>
      <c r="AR8" s="697"/>
      <c r="AS8" s="697"/>
      <c r="AT8" s="697"/>
      <c r="AU8" s="794"/>
      <c r="AV8" s="811">
        <f t="shared" si="1"/>
        <v>0</v>
      </c>
      <c r="AW8" s="811">
        <f t="shared" si="2"/>
        <v>0</v>
      </c>
      <c r="AX8" s="828">
        <f t="shared" si="3"/>
        <v>0</v>
      </c>
      <c r="AY8" s="851"/>
      <c r="AZ8" s="871"/>
      <c r="BB8" s="466"/>
    </row>
    <row r="9" spans="1:54" ht="13.5" customHeight="1">
      <c r="A9" s="481"/>
      <c r="B9" s="491"/>
      <c r="C9" s="509" t="s">
        <v>427</v>
      </c>
      <c r="D9" s="496" t="s">
        <v>396</v>
      </c>
      <c r="E9" s="553" t="str">
        <f>+'様式第3-2号　修繕工事項目等の設定内容'!F10</f>
        <v>年</v>
      </c>
      <c r="F9" s="580"/>
      <c r="G9" s="593"/>
      <c r="H9" s="611"/>
      <c r="I9" s="627"/>
      <c r="J9" s="593"/>
      <c r="K9" s="593"/>
      <c r="L9" s="593"/>
      <c r="M9" s="593"/>
      <c r="N9" s="593"/>
      <c r="O9" s="593"/>
      <c r="P9" s="593"/>
      <c r="Q9" s="654"/>
      <c r="R9" s="673"/>
      <c r="S9" s="697"/>
      <c r="T9" s="697"/>
      <c r="U9" s="697"/>
      <c r="V9" s="697"/>
      <c r="W9" s="697"/>
      <c r="X9" s="697"/>
      <c r="Y9" s="697"/>
      <c r="Z9" s="697"/>
      <c r="AA9" s="717"/>
      <c r="AB9" s="736"/>
      <c r="AC9" s="697"/>
      <c r="AD9" s="697"/>
      <c r="AE9" s="697"/>
      <c r="AF9" s="697"/>
      <c r="AG9" s="697"/>
      <c r="AH9" s="697"/>
      <c r="AI9" s="697"/>
      <c r="AJ9" s="697"/>
      <c r="AK9" s="754"/>
      <c r="AL9" s="773"/>
      <c r="AM9" s="697"/>
      <c r="AN9" s="697"/>
      <c r="AO9" s="697"/>
      <c r="AP9" s="697"/>
      <c r="AQ9" s="697"/>
      <c r="AR9" s="697"/>
      <c r="AS9" s="697"/>
      <c r="AT9" s="697"/>
      <c r="AU9" s="794"/>
      <c r="AV9" s="811">
        <f t="shared" si="1"/>
        <v>0</v>
      </c>
      <c r="AW9" s="811">
        <f t="shared" si="2"/>
        <v>0</v>
      </c>
      <c r="AX9" s="828">
        <f t="shared" si="3"/>
        <v>0</v>
      </c>
      <c r="AY9" s="851"/>
      <c r="AZ9" s="871"/>
      <c r="BB9" s="466"/>
    </row>
    <row r="10" spans="1:54" ht="13.5" customHeight="1">
      <c r="A10" s="482" t="s">
        <v>429</v>
      </c>
      <c r="B10" s="82" t="s">
        <v>39</v>
      </c>
      <c r="C10" s="510"/>
      <c r="D10" s="510"/>
      <c r="E10" s="510"/>
      <c r="F10" s="510"/>
      <c r="G10" s="594"/>
      <c r="H10" s="612"/>
      <c r="I10" s="628"/>
      <c r="J10" s="594"/>
      <c r="K10" s="594"/>
      <c r="L10" s="594"/>
      <c r="M10" s="594"/>
      <c r="N10" s="594"/>
      <c r="O10" s="594"/>
      <c r="P10" s="594"/>
      <c r="Q10" s="355"/>
      <c r="R10" s="674" t="str">
        <f t="shared" ref="R10:AU10" si="4">IF(SUM(R11:R17)&gt;0,SUM(R11:R17),"")</f>
        <v/>
      </c>
      <c r="S10" s="698" t="str">
        <f t="shared" si="4"/>
        <v/>
      </c>
      <c r="T10" s="698" t="str">
        <f t="shared" si="4"/>
        <v/>
      </c>
      <c r="U10" s="698" t="str">
        <f t="shared" si="4"/>
        <v/>
      </c>
      <c r="V10" s="698" t="str">
        <f t="shared" si="4"/>
        <v/>
      </c>
      <c r="W10" s="698" t="str">
        <f t="shared" si="4"/>
        <v/>
      </c>
      <c r="X10" s="698" t="str">
        <f t="shared" si="4"/>
        <v/>
      </c>
      <c r="Y10" s="698" t="str">
        <f t="shared" si="4"/>
        <v/>
      </c>
      <c r="Z10" s="698" t="str">
        <f t="shared" si="4"/>
        <v/>
      </c>
      <c r="AA10" s="718" t="str">
        <f t="shared" si="4"/>
        <v/>
      </c>
      <c r="AB10" s="737" t="str">
        <f t="shared" si="4"/>
        <v/>
      </c>
      <c r="AC10" s="698" t="str">
        <f t="shared" si="4"/>
        <v/>
      </c>
      <c r="AD10" s="698" t="str">
        <f t="shared" si="4"/>
        <v/>
      </c>
      <c r="AE10" s="698" t="str">
        <f t="shared" si="4"/>
        <v/>
      </c>
      <c r="AF10" s="698" t="str">
        <f t="shared" si="4"/>
        <v/>
      </c>
      <c r="AG10" s="698" t="str">
        <f t="shared" si="4"/>
        <v/>
      </c>
      <c r="AH10" s="698" t="str">
        <f t="shared" si="4"/>
        <v/>
      </c>
      <c r="AI10" s="698" t="str">
        <f t="shared" si="4"/>
        <v/>
      </c>
      <c r="AJ10" s="698" t="str">
        <f t="shared" si="4"/>
        <v/>
      </c>
      <c r="AK10" s="755" t="str">
        <f t="shared" si="4"/>
        <v/>
      </c>
      <c r="AL10" s="774" t="str">
        <f t="shared" si="4"/>
        <v/>
      </c>
      <c r="AM10" s="698" t="str">
        <f t="shared" si="4"/>
        <v/>
      </c>
      <c r="AN10" s="698" t="str">
        <f t="shared" si="4"/>
        <v/>
      </c>
      <c r="AO10" s="698" t="str">
        <f t="shared" si="4"/>
        <v/>
      </c>
      <c r="AP10" s="698" t="str">
        <f t="shared" si="4"/>
        <v/>
      </c>
      <c r="AQ10" s="698" t="str">
        <f t="shared" si="4"/>
        <v/>
      </c>
      <c r="AR10" s="698" t="str">
        <f t="shared" si="4"/>
        <v/>
      </c>
      <c r="AS10" s="698" t="str">
        <f t="shared" si="4"/>
        <v/>
      </c>
      <c r="AT10" s="698" t="str">
        <f t="shared" si="4"/>
        <v/>
      </c>
      <c r="AU10" s="795" t="str">
        <f t="shared" si="4"/>
        <v/>
      </c>
      <c r="AV10" s="812">
        <f t="shared" si="1"/>
        <v>0</v>
      </c>
      <c r="AW10" s="812">
        <f t="shared" si="2"/>
        <v>0</v>
      </c>
      <c r="AX10" s="829">
        <f t="shared" si="3"/>
        <v>0</v>
      </c>
      <c r="AY10" s="852"/>
      <c r="AZ10" s="872"/>
      <c r="BB10" s="466"/>
    </row>
    <row r="11" spans="1:54" ht="13.5" customHeight="1">
      <c r="A11" s="481" t="s">
        <v>431</v>
      </c>
      <c r="B11" s="492"/>
      <c r="C11" s="511" t="s">
        <v>270</v>
      </c>
      <c r="D11" s="526" t="s">
        <v>103</v>
      </c>
      <c r="E11" s="554" t="str">
        <f>+'様式第3-2号　修繕工事項目等の設定内容'!F14</f>
        <v>年</v>
      </c>
      <c r="F11" s="581"/>
      <c r="G11" s="595"/>
      <c r="H11" s="613"/>
      <c r="I11" s="629"/>
      <c r="J11" s="595"/>
      <c r="K11" s="595"/>
      <c r="L11" s="595"/>
      <c r="M11" s="595"/>
      <c r="N11" s="595"/>
      <c r="O11" s="595"/>
      <c r="P11" s="595"/>
      <c r="Q11" s="655"/>
      <c r="R11" s="675"/>
      <c r="S11" s="699"/>
      <c r="T11" s="699"/>
      <c r="U11" s="699"/>
      <c r="V11" s="699"/>
      <c r="W11" s="699"/>
      <c r="X11" s="699"/>
      <c r="Y11" s="699"/>
      <c r="Z11" s="699"/>
      <c r="AA11" s="719"/>
      <c r="AB11" s="738"/>
      <c r="AC11" s="699"/>
      <c r="AD11" s="699"/>
      <c r="AE11" s="699"/>
      <c r="AF11" s="699"/>
      <c r="AG11" s="699"/>
      <c r="AH11" s="699"/>
      <c r="AI11" s="699"/>
      <c r="AJ11" s="699"/>
      <c r="AK11" s="756"/>
      <c r="AL11" s="775"/>
      <c r="AM11" s="699"/>
      <c r="AN11" s="699"/>
      <c r="AO11" s="699"/>
      <c r="AP11" s="699"/>
      <c r="AQ11" s="702"/>
      <c r="AR11" s="699"/>
      <c r="AS11" s="699"/>
      <c r="AT11" s="699"/>
      <c r="AU11" s="796"/>
      <c r="AV11" s="813">
        <f t="shared" si="1"/>
        <v>0</v>
      </c>
      <c r="AW11" s="813">
        <f t="shared" si="2"/>
        <v>0</v>
      </c>
      <c r="AX11" s="830">
        <f t="shared" si="3"/>
        <v>0</v>
      </c>
      <c r="AY11" s="853"/>
      <c r="AZ11" s="873"/>
      <c r="BB11" s="466"/>
    </row>
    <row r="12" spans="1:54" ht="13.5" customHeight="1">
      <c r="A12" s="483"/>
      <c r="B12" s="493"/>
      <c r="C12" s="512"/>
      <c r="D12" s="527" t="s">
        <v>434</v>
      </c>
      <c r="E12" s="555" t="str">
        <f>+'様式第3-2号　修繕工事項目等の設定内容'!F16</f>
        <v>年</v>
      </c>
      <c r="F12" s="582"/>
      <c r="G12" s="596"/>
      <c r="H12" s="614"/>
      <c r="I12" s="630"/>
      <c r="J12" s="640">
        <v>12</v>
      </c>
      <c r="K12" s="596"/>
      <c r="L12" s="596"/>
      <c r="M12" s="596"/>
      <c r="N12" s="596"/>
      <c r="O12" s="596"/>
      <c r="P12" s="596"/>
      <c r="Q12" s="656"/>
      <c r="R12" s="676"/>
      <c r="S12" s="700"/>
      <c r="T12" s="700"/>
      <c r="U12" s="700"/>
      <c r="V12" s="700"/>
      <c r="W12" s="700"/>
      <c r="X12" s="700"/>
      <c r="Y12" s="700"/>
      <c r="Z12" s="700"/>
      <c r="AA12" s="720"/>
      <c r="AB12" s="739"/>
      <c r="AC12" s="700"/>
      <c r="AD12" s="700"/>
      <c r="AE12" s="700"/>
      <c r="AF12" s="700"/>
      <c r="AG12" s="700"/>
      <c r="AH12" s="700"/>
      <c r="AI12" s="700"/>
      <c r="AJ12" s="700"/>
      <c r="AK12" s="757"/>
      <c r="AL12" s="776"/>
      <c r="AM12" s="700"/>
      <c r="AN12" s="700"/>
      <c r="AO12" s="700"/>
      <c r="AP12" s="700"/>
      <c r="AQ12" s="700"/>
      <c r="AR12" s="700"/>
      <c r="AS12" s="700"/>
      <c r="AT12" s="700"/>
      <c r="AU12" s="797"/>
      <c r="AV12" s="814">
        <f t="shared" si="1"/>
        <v>0</v>
      </c>
      <c r="AW12" s="814">
        <f t="shared" si="2"/>
        <v>0</v>
      </c>
      <c r="AX12" s="831">
        <f t="shared" si="3"/>
        <v>0</v>
      </c>
      <c r="AY12" s="854"/>
      <c r="AZ12" s="874"/>
      <c r="BB12" s="466"/>
    </row>
    <row r="13" spans="1:54" ht="13.5" customHeight="1">
      <c r="A13" s="483"/>
      <c r="B13" s="492"/>
      <c r="C13" s="511" t="s">
        <v>271</v>
      </c>
      <c r="D13" s="526" t="s">
        <v>103</v>
      </c>
      <c r="E13" s="554" t="str">
        <f>+'様式第3-2号　修繕工事項目等の設定内容'!F18</f>
        <v>年</v>
      </c>
      <c r="F13" s="583"/>
      <c r="G13" s="597"/>
      <c r="H13" s="615"/>
      <c r="I13" s="631"/>
      <c r="J13" s="641">
        <v>12</v>
      </c>
      <c r="K13" s="641">
        <v>36</v>
      </c>
      <c r="L13" s="597"/>
      <c r="M13" s="597"/>
      <c r="N13" s="597"/>
      <c r="O13" s="597"/>
      <c r="P13" s="597"/>
      <c r="Q13" s="657"/>
      <c r="R13" s="677"/>
      <c r="S13" s="701"/>
      <c r="T13" s="701"/>
      <c r="U13" s="701"/>
      <c r="V13" s="701"/>
      <c r="W13" s="701"/>
      <c r="X13" s="701"/>
      <c r="Y13" s="701"/>
      <c r="Z13" s="701"/>
      <c r="AA13" s="721"/>
      <c r="AB13" s="675"/>
      <c r="AC13" s="701"/>
      <c r="AD13" s="701"/>
      <c r="AE13" s="701"/>
      <c r="AF13" s="701"/>
      <c r="AG13" s="701"/>
      <c r="AH13" s="701"/>
      <c r="AI13" s="701"/>
      <c r="AJ13" s="701"/>
      <c r="AK13" s="758"/>
      <c r="AL13" s="777"/>
      <c r="AM13" s="701"/>
      <c r="AN13" s="701"/>
      <c r="AO13" s="701"/>
      <c r="AP13" s="701"/>
      <c r="AQ13" s="701"/>
      <c r="AR13" s="701"/>
      <c r="AS13" s="701"/>
      <c r="AT13" s="701"/>
      <c r="AU13" s="798"/>
      <c r="AV13" s="815">
        <f t="shared" si="1"/>
        <v>0</v>
      </c>
      <c r="AW13" s="815">
        <f t="shared" si="2"/>
        <v>0</v>
      </c>
      <c r="AX13" s="832">
        <f t="shared" si="3"/>
        <v>0</v>
      </c>
      <c r="AY13" s="855"/>
      <c r="AZ13" s="875"/>
      <c r="BB13" s="466"/>
    </row>
    <row r="14" spans="1:54" ht="13.5" customHeight="1">
      <c r="A14" s="483"/>
      <c r="B14" s="494"/>
      <c r="C14" s="513"/>
      <c r="D14" s="527" t="s">
        <v>434</v>
      </c>
      <c r="E14" s="555" t="str">
        <f>+'様式第3-2号　修繕工事項目等の設定内容'!F20</f>
        <v>年</v>
      </c>
      <c r="F14" s="580" t="s">
        <v>435</v>
      </c>
      <c r="G14" s="598">
        <v>1700</v>
      </c>
      <c r="H14" s="598">
        <f>ROUND(BB14,0)</f>
        <v>0</v>
      </c>
      <c r="I14" s="598">
        <f>+G14*H14</f>
        <v>0</v>
      </c>
      <c r="J14" s="598"/>
      <c r="K14" s="598"/>
      <c r="L14" s="598"/>
      <c r="M14" s="598"/>
      <c r="N14" s="598"/>
      <c r="O14" s="598"/>
      <c r="P14" s="598"/>
      <c r="Q14" s="658"/>
      <c r="R14" s="678"/>
      <c r="S14" s="699"/>
      <c r="T14" s="699"/>
      <c r="U14" s="699"/>
      <c r="V14" s="699"/>
      <c r="W14" s="699"/>
      <c r="X14" s="699"/>
      <c r="Y14" s="699"/>
      <c r="Z14" s="699"/>
      <c r="AA14" s="719"/>
      <c r="AB14" s="738"/>
      <c r="AC14" s="699"/>
      <c r="AD14" s="699"/>
      <c r="AE14" s="699"/>
      <c r="AF14" s="699"/>
      <c r="AG14" s="699"/>
      <c r="AH14" s="699"/>
      <c r="AI14" s="699"/>
      <c r="AJ14" s="699"/>
      <c r="AK14" s="756"/>
      <c r="AL14" s="775"/>
      <c r="AM14" s="699"/>
      <c r="AN14" s="699"/>
      <c r="AO14" s="699"/>
      <c r="AP14" s="699"/>
      <c r="AQ14" s="699"/>
      <c r="AR14" s="699"/>
      <c r="AS14" s="699"/>
      <c r="AT14" s="699"/>
      <c r="AU14" s="796"/>
      <c r="AV14" s="813">
        <f t="shared" si="1"/>
        <v>0</v>
      </c>
      <c r="AW14" s="813">
        <f t="shared" si="2"/>
        <v>0</v>
      </c>
      <c r="AX14" s="833">
        <f t="shared" si="3"/>
        <v>0</v>
      </c>
      <c r="AY14" s="856"/>
      <c r="AZ14" s="876"/>
    </row>
    <row r="15" spans="1:54" ht="13.5" customHeight="1">
      <c r="A15" s="483"/>
      <c r="B15" s="493"/>
      <c r="C15" s="511" t="s">
        <v>273</v>
      </c>
      <c r="D15" s="526" t="s">
        <v>29</v>
      </c>
      <c r="E15" s="554" t="str">
        <f>+'様式第3-2号　修繕工事項目等の設定内容'!F22</f>
        <v>年</v>
      </c>
      <c r="F15" s="581"/>
      <c r="G15" s="595"/>
      <c r="H15" s="613"/>
      <c r="I15" s="629"/>
      <c r="J15" s="595"/>
      <c r="K15" s="595"/>
      <c r="L15" s="595"/>
      <c r="M15" s="595"/>
      <c r="N15" s="595"/>
      <c r="O15" s="595"/>
      <c r="P15" s="595"/>
      <c r="Q15" s="654"/>
      <c r="R15" s="679"/>
      <c r="S15" s="702"/>
      <c r="T15" s="702"/>
      <c r="U15" s="702"/>
      <c r="V15" s="702"/>
      <c r="W15" s="702"/>
      <c r="X15" s="702"/>
      <c r="Y15" s="702"/>
      <c r="Z15" s="702"/>
      <c r="AA15" s="722"/>
      <c r="AB15" s="740"/>
      <c r="AC15" s="702"/>
      <c r="AD15" s="702"/>
      <c r="AE15" s="702"/>
      <c r="AF15" s="702"/>
      <c r="AG15" s="702"/>
      <c r="AH15" s="702"/>
      <c r="AI15" s="702"/>
      <c r="AJ15" s="702"/>
      <c r="AK15" s="759"/>
      <c r="AL15" s="778"/>
      <c r="AM15" s="702"/>
      <c r="AN15" s="702"/>
      <c r="AO15" s="702"/>
      <c r="AP15" s="702"/>
      <c r="AQ15" s="702"/>
      <c r="AR15" s="702"/>
      <c r="AS15" s="702"/>
      <c r="AT15" s="702"/>
      <c r="AU15" s="799"/>
      <c r="AV15" s="811">
        <f t="shared" si="1"/>
        <v>0</v>
      </c>
      <c r="AW15" s="811">
        <f t="shared" si="2"/>
        <v>0</v>
      </c>
      <c r="AX15" s="830">
        <f t="shared" si="3"/>
        <v>0</v>
      </c>
      <c r="AY15" s="857"/>
      <c r="AZ15" s="873"/>
      <c r="BB15" s="466"/>
    </row>
    <row r="16" spans="1:54" ht="13.5" customHeight="1">
      <c r="A16" s="483"/>
      <c r="B16" s="495"/>
      <c r="C16" s="512"/>
      <c r="D16" s="527" t="s">
        <v>300</v>
      </c>
      <c r="E16" s="555" t="str">
        <f>+'様式第3-2号　修繕工事項目等の設定内容'!F24</f>
        <v>年</v>
      </c>
      <c r="F16" s="582"/>
      <c r="G16" s="596"/>
      <c r="H16" s="614"/>
      <c r="I16" s="630"/>
      <c r="J16" s="640">
        <v>12</v>
      </c>
      <c r="K16" s="640">
        <v>36</v>
      </c>
      <c r="L16" s="596"/>
      <c r="M16" s="596"/>
      <c r="N16" s="596"/>
      <c r="O16" s="596"/>
      <c r="P16" s="596"/>
      <c r="Q16" s="659"/>
      <c r="R16" s="680"/>
      <c r="S16" s="703"/>
      <c r="T16" s="703"/>
      <c r="U16" s="703"/>
      <c r="V16" s="703"/>
      <c r="W16" s="703"/>
      <c r="X16" s="703"/>
      <c r="Y16" s="703"/>
      <c r="Z16" s="703"/>
      <c r="AA16" s="723"/>
      <c r="AB16" s="741"/>
      <c r="AC16" s="703"/>
      <c r="AD16" s="703"/>
      <c r="AE16" s="703"/>
      <c r="AF16" s="703"/>
      <c r="AG16" s="703"/>
      <c r="AH16" s="703"/>
      <c r="AI16" s="703"/>
      <c r="AJ16" s="703"/>
      <c r="AK16" s="760"/>
      <c r="AL16" s="779"/>
      <c r="AM16" s="703"/>
      <c r="AN16" s="703"/>
      <c r="AO16" s="703"/>
      <c r="AP16" s="703"/>
      <c r="AQ16" s="703"/>
      <c r="AR16" s="703"/>
      <c r="AS16" s="703"/>
      <c r="AT16" s="703"/>
      <c r="AU16" s="800"/>
      <c r="AV16" s="816">
        <f t="shared" si="1"/>
        <v>0</v>
      </c>
      <c r="AW16" s="816">
        <f t="shared" si="2"/>
        <v>0</v>
      </c>
      <c r="AX16" s="831">
        <f t="shared" si="3"/>
        <v>0</v>
      </c>
      <c r="AY16" s="858"/>
      <c r="AZ16" s="874"/>
      <c r="BB16" s="466"/>
    </row>
    <row r="17" spans="1:54" ht="13.5" customHeight="1">
      <c r="A17" s="483"/>
      <c r="B17" s="496"/>
      <c r="C17" s="514" t="s">
        <v>274</v>
      </c>
      <c r="D17" s="528" t="s">
        <v>12</v>
      </c>
      <c r="E17" s="556" t="str">
        <f>+'様式第3-2号　修繕工事項目等の設定内容'!F26</f>
        <v>年</v>
      </c>
      <c r="F17" s="580" t="s">
        <v>435</v>
      </c>
      <c r="G17" s="598">
        <v>1700</v>
      </c>
      <c r="H17" s="598">
        <f>ROUND(BB17,0)</f>
        <v>0</v>
      </c>
      <c r="I17" s="598">
        <f>+G17*H17</f>
        <v>0</v>
      </c>
      <c r="J17" s="598"/>
      <c r="K17" s="598"/>
      <c r="L17" s="598"/>
      <c r="M17" s="598"/>
      <c r="N17" s="598"/>
      <c r="O17" s="598"/>
      <c r="P17" s="598"/>
      <c r="Q17" s="658"/>
      <c r="R17" s="678"/>
      <c r="S17" s="699"/>
      <c r="T17" s="699"/>
      <c r="U17" s="699"/>
      <c r="V17" s="699"/>
      <c r="W17" s="699"/>
      <c r="X17" s="699"/>
      <c r="Y17" s="699"/>
      <c r="Z17" s="699"/>
      <c r="AA17" s="719"/>
      <c r="AB17" s="738"/>
      <c r="AC17" s="699"/>
      <c r="AD17" s="699"/>
      <c r="AE17" s="699"/>
      <c r="AF17" s="699"/>
      <c r="AG17" s="699"/>
      <c r="AH17" s="699"/>
      <c r="AI17" s="699"/>
      <c r="AJ17" s="699"/>
      <c r="AK17" s="756"/>
      <c r="AL17" s="775"/>
      <c r="AM17" s="699"/>
      <c r="AN17" s="699"/>
      <c r="AO17" s="699"/>
      <c r="AP17" s="699"/>
      <c r="AQ17" s="699"/>
      <c r="AR17" s="699"/>
      <c r="AS17" s="699"/>
      <c r="AT17" s="699"/>
      <c r="AU17" s="796"/>
      <c r="AV17" s="813">
        <f t="shared" si="1"/>
        <v>0</v>
      </c>
      <c r="AW17" s="813">
        <f t="shared" si="2"/>
        <v>0</v>
      </c>
      <c r="AX17" s="834">
        <f t="shared" si="3"/>
        <v>0</v>
      </c>
      <c r="AY17" s="856"/>
      <c r="AZ17" s="877"/>
      <c r="BA17" s="464"/>
    </row>
    <row r="18" spans="1:54" ht="13.5" customHeight="1">
      <c r="A18" s="483"/>
      <c r="B18" s="497" t="s">
        <v>278</v>
      </c>
      <c r="C18" s="510"/>
      <c r="D18" s="510"/>
      <c r="E18" s="557"/>
      <c r="F18" s="510"/>
      <c r="G18" s="594"/>
      <c r="H18" s="612"/>
      <c r="I18" s="628"/>
      <c r="J18" s="594"/>
      <c r="K18" s="594"/>
      <c r="L18" s="594"/>
      <c r="M18" s="594"/>
      <c r="N18" s="594"/>
      <c r="O18" s="594"/>
      <c r="P18" s="594"/>
      <c r="Q18" s="355"/>
      <c r="R18" s="674" t="str">
        <f t="shared" ref="R18:AU18" si="5">IF(SUM(R19:R20)&gt;0,SUM(R19:R20),"")</f>
        <v/>
      </c>
      <c r="S18" s="698" t="str">
        <f t="shared" si="5"/>
        <v/>
      </c>
      <c r="T18" s="698" t="str">
        <f t="shared" si="5"/>
        <v/>
      </c>
      <c r="U18" s="698" t="str">
        <f t="shared" si="5"/>
        <v/>
      </c>
      <c r="V18" s="698" t="str">
        <f t="shared" si="5"/>
        <v/>
      </c>
      <c r="W18" s="698" t="str">
        <f t="shared" si="5"/>
        <v/>
      </c>
      <c r="X18" s="698" t="str">
        <f t="shared" si="5"/>
        <v/>
      </c>
      <c r="Y18" s="698" t="str">
        <f t="shared" si="5"/>
        <v/>
      </c>
      <c r="Z18" s="698" t="str">
        <f t="shared" si="5"/>
        <v/>
      </c>
      <c r="AA18" s="718" t="str">
        <f t="shared" si="5"/>
        <v/>
      </c>
      <c r="AB18" s="737" t="str">
        <f t="shared" si="5"/>
        <v/>
      </c>
      <c r="AC18" s="698" t="str">
        <f t="shared" si="5"/>
        <v/>
      </c>
      <c r="AD18" s="698" t="str">
        <f t="shared" si="5"/>
        <v/>
      </c>
      <c r="AE18" s="698" t="str">
        <f t="shared" si="5"/>
        <v/>
      </c>
      <c r="AF18" s="698" t="str">
        <f t="shared" si="5"/>
        <v/>
      </c>
      <c r="AG18" s="698" t="str">
        <f t="shared" si="5"/>
        <v/>
      </c>
      <c r="AH18" s="698" t="str">
        <f t="shared" si="5"/>
        <v/>
      </c>
      <c r="AI18" s="698" t="str">
        <f t="shared" si="5"/>
        <v/>
      </c>
      <c r="AJ18" s="698" t="str">
        <f t="shared" si="5"/>
        <v/>
      </c>
      <c r="AK18" s="755" t="str">
        <f t="shared" si="5"/>
        <v/>
      </c>
      <c r="AL18" s="774" t="str">
        <f t="shared" si="5"/>
        <v/>
      </c>
      <c r="AM18" s="698" t="str">
        <f t="shared" si="5"/>
        <v/>
      </c>
      <c r="AN18" s="698" t="str">
        <f t="shared" si="5"/>
        <v/>
      </c>
      <c r="AO18" s="698" t="str">
        <f t="shared" si="5"/>
        <v/>
      </c>
      <c r="AP18" s="698" t="str">
        <f t="shared" si="5"/>
        <v/>
      </c>
      <c r="AQ18" s="789" t="str">
        <f t="shared" si="5"/>
        <v/>
      </c>
      <c r="AR18" s="698" t="str">
        <f t="shared" si="5"/>
        <v/>
      </c>
      <c r="AS18" s="698" t="str">
        <f t="shared" si="5"/>
        <v/>
      </c>
      <c r="AT18" s="698" t="str">
        <f t="shared" si="5"/>
        <v/>
      </c>
      <c r="AU18" s="795" t="str">
        <f t="shared" si="5"/>
        <v/>
      </c>
      <c r="AV18" s="812">
        <f t="shared" si="1"/>
        <v>0</v>
      </c>
      <c r="AW18" s="812">
        <f t="shared" si="2"/>
        <v>0</v>
      </c>
      <c r="AX18" s="835">
        <f t="shared" si="3"/>
        <v>0</v>
      </c>
      <c r="AY18" s="859"/>
      <c r="AZ18" s="872"/>
      <c r="BB18" s="466"/>
    </row>
    <row r="19" spans="1:54" ht="13.5" customHeight="1">
      <c r="A19" s="483"/>
      <c r="B19" s="498"/>
      <c r="C19" s="515" t="s">
        <v>204</v>
      </c>
      <c r="D19" s="529" t="s">
        <v>12</v>
      </c>
      <c r="E19" s="558" t="str">
        <f>+'様式第3-2号　修繕工事項目等の設定内容'!F29</f>
        <v>年</v>
      </c>
      <c r="F19" s="523"/>
      <c r="G19" s="599"/>
      <c r="H19" s="616"/>
      <c r="I19" s="632"/>
      <c r="J19" s="599"/>
      <c r="K19" s="599"/>
      <c r="L19" s="599"/>
      <c r="M19" s="599"/>
      <c r="N19" s="599"/>
      <c r="O19" s="599"/>
      <c r="P19" s="599"/>
      <c r="Q19" s="660"/>
      <c r="R19" s="681"/>
      <c r="S19" s="704"/>
      <c r="T19" s="704"/>
      <c r="U19" s="704"/>
      <c r="V19" s="704"/>
      <c r="W19" s="704"/>
      <c r="X19" s="704"/>
      <c r="Y19" s="704"/>
      <c r="Z19" s="704"/>
      <c r="AA19" s="724"/>
      <c r="AB19" s="742"/>
      <c r="AC19" s="704"/>
      <c r="AD19" s="704"/>
      <c r="AE19" s="704"/>
      <c r="AF19" s="704"/>
      <c r="AG19" s="704"/>
      <c r="AH19" s="704"/>
      <c r="AI19" s="704"/>
      <c r="AJ19" s="704"/>
      <c r="AK19" s="761"/>
      <c r="AL19" s="780"/>
      <c r="AM19" s="704"/>
      <c r="AN19" s="704"/>
      <c r="AO19" s="704"/>
      <c r="AP19" s="704"/>
      <c r="AQ19" s="790"/>
      <c r="AR19" s="704"/>
      <c r="AS19" s="704"/>
      <c r="AT19" s="704"/>
      <c r="AU19" s="801"/>
      <c r="AV19" s="817">
        <f t="shared" si="1"/>
        <v>0</v>
      </c>
      <c r="AW19" s="817">
        <f t="shared" si="2"/>
        <v>0</v>
      </c>
      <c r="AX19" s="836">
        <f t="shared" si="3"/>
        <v>0</v>
      </c>
      <c r="AY19" s="860"/>
      <c r="AZ19" s="878"/>
      <c r="BB19" s="466"/>
    </row>
    <row r="20" spans="1:54" ht="13.5" customHeight="1">
      <c r="A20" s="483"/>
      <c r="B20" s="498"/>
      <c r="C20" s="515" t="s">
        <v>284</v>
      </c>
      <c r="D20" s="529" t="s">
        <v>12</v>
      </c>
      <c r="E20" s="558" t="str">
        <f>+'様式第3-2号　修繕工事項目等の設定内容'!F31</f>
        <v>年</v>
      </c>
      <c r="F20" s="523"/>
      <c r="G20" s="599"/>
      <c r="H20" s="616"/>
      <c r="I20" s="632"/>
      <c r="J20" s="599"/>
      <c r="K20" s="599"/>
      <c r="L20" s="599"/>
      <c r="M20" s="599"/>
      <c r="N20" s="599"/>
      <c r="O20" s="599"/>
      <c r="P20" s="599"/>
      <c r="Q20" s="660"/>
      <c r="R20" s="681"/>
      <c r="S20" s="704"/>
      <c r="T20" s="704"/>
      <c r="U20" s="704"/>
      <c r="V20" s="704"/>
      <c r="W20" s="704"/>
      <c r="X20" s="704"/>
      <c r="Y20" s="704"/>
      <c r="Z20" s="704"/>
      <c r="AA20" s="724"/>
      <c r="AB20" s="742"/>
      <c r="AC20" s="704"/>
      <c r="AD20" s="704"/>
      <c r="AE20" s="704"/>
      <c r="AF20" s="704"/>
      <c r="AG20" s="704"/>
      <c r="AH20" s="704"/>
      <c r="AI20" s="704"/>
      <c r="AJ20" s="704"/>
      <c r="AK20" s="761"/>
      <c r="AL20" s="780"/>
      <c r="AM20" s="704"/>
      <c r="AN20" s="704"/>
      <c r="AO20" s="704"/>
      <c r="AP20" s="704"/>
      <c r="AQ20" s="790"/>
      <c r="AR20" s="704"/>
      <c r="AS20" s="704"/>
      <c r="AT20" s="704"/>
      <c r="AU20" s="801"/>
      <c r="AV20" s="817">
        <f t="shared" si="1"/>
        <v>0</v>
      </c>
      <c r="AW20" s="817">
        <f t="shared" si="2"/>
        <v>0</v>
      </c>
      <c r="AX20" s="836">
        <f t="shared" si="3"/>
        <v>0</v>
      </c>
      <c r="AY20" s="860"/>
      <c r="AZ20" s="878"/>
      <c r="BB20" s="466"/>
    </row>
    <row r="21" spans="1:54" ht="13.5" customHeight="1">
      <c r="A21" s="483"/>
      <c r="B21" s="497" t="s">
        <v>285</v>
      </c>
      <c r="C21" s="510"/>
      <c r="D21" s="510"/>
      <c r="E21" s="557"/>
      <c r="F21" s="510"/>
      <c r="G21" s="594"/>
      <c r="H21" s="612"/>
      <c r="I21" s="628"/>
      <c r="J21" s="594"/>
      <c r="K21" s="594"/>
      <c r="L21" s="594"/>
      <c r="M21" s="594"/>
      <c r="N21" s="594"/>
      <c r="O21" s="594"/>
      <c r="P21" s="594"/>
      <c r="Q21" s="355"/>
      <c r="R21" s="672" t="str">
        <f t="shared" ref="R21:AU21" si="6">IF(SUM(R22:R30)&gt;0,SUM(R22:R30),"")</f>
        <v/>
      </c>
      <c r="S21" s="698" t="str">
        <f t="shared" si="6"/>
        <v/>
      </c>
      <c r="T21" s="698" t="str">
        <f t="shared" si="6"/>
        <v/>
      </c>
      <c r="U21" s="698" t="str">
        <f t="shared" si="6"/>
        <v/>
      </c>
      <c r="V21" s="698" t="str">
        <f t="shared" si="6"/>
        <v/>
      </c>
      <c r="W21" s="698" t="str">
        <f t="shared" si="6"/>
        <v/>
      </c>
      <c r="X21" s="698" t="str">
        <f t="shared" si="6"/>
        <v/>
      </c>
      <c r="Y21" s="698" t="str">
        <f t="shared" si="6"/>
        <v/>
      </c>
      <c r="Z21" s="698" t="str">
        <f t="shared" si="6"/>
        <v/>
      </c>
      <c r="AA21" s="718" t="str">
        <f t="shared" si="6"/>
        <v/>
      </c>
      <c r="AB21" s="737" t="str">
        <f t="shared" si="6"/>
        <v/>
      </c>
      <c r="AC21" s="698" t="str">
        <f t="shared" si="6"/>
        <v/>
      </c>
      <c r="AD21" s="698" t="str">
        <f t="shared" si="6"/>
        <v/>
      </c>
      <c r="AE21" s="698" t="str">
        <f t="shared" si="6"/>
        <v/>
      </c>
      <c r="AF21" s="698" t="str">
        <f t="shared" si="6"/>
        <v/>
      </c>
      <c r="AG21" s="698" t="str">
        <f t="shared" si="6"/>
        <v/>
      </c>
      <c r="AH21" s="698" t="str">
        <f t="shared" si="6"/>
        <v/>
      </c>
      <c r="AI21" s="698" t="str">
        <f t="shared" si="6"/>
        <v/>
      </c>
      <c r="AJ21" s="698" t="str">
        <f t="shared" si="6"/>
        <v/>
      </c>
      <c r="AK21" s="755" t="str">
        <f t="shared" si="6"/>
        <v/>
      </c>
      <c r="AL21" s="774" t="str">
        <f t="shared" si="6"/>
        <v/>
      </c>
      <c r="AM21" s="698" t="str">
        <f t="shared" si="6"/>
        <v/>
      </c>
      <c r="AN21" s="698" t="str">
        <f t="shared" si="6"/>
        <v/>
      </c>
      <c r="AO21" s="698" t="str">
        <f t="shared" si="6"/>
        <v/>
      </c>
      <c r="AP21" s="698" t="str">
        <f t="shared" si="6"/>
        <v/>
      </c>
      <c r="AQ21" s="698" t="str">
        <f t="shared" si="6"/>
        <v/>
      </c>
      <c r="AR21" s="698" t="str">
        <f t="shared" si="6"/>
        <v/>
      </c>
      <c r="AS21" s="698" t="str">
        <f t="shared" si="6"/>
        <v/>
      </c>
      <c r="AT21" s="698" t="str">
        <f t="shared" si="6"/>
        <v/>
      </c>
      <c r="AU21" s="795" t="str">
        <f t="shared" si="6"/>
        <v/>
      </c>
      <c r="AV21" s="812">
        <f t="shared" si="1"/>
        <v>0</v>
      </c>
      <c r="AW21" s="812">
        <f t="shared" si="2"/>
        <v>0</v>
      </c>
      <c r="AX21" s="835">
        <f t="shared" si="3"/>
        <v>0</v>
      </c>
      <c r="AY21" s="859"/>
      <c r="AZ21" s="872"/>
      <c r="BB21" s="466"/>
    </row>
    <row r="22" spans="1:54" ht="13.5" customHeight="1">
      <c r="A22" s="484"/>
      <c r="B22" s="499" t="s">
        <v>5</v>
      </c>
      <c r="C22" s="516" t="s">
        <v>289</v>
      </c>
      <c r="D22" s="529" t="s">
        <v>286</v>
      </c>
      <c r="E22" s="558" t="str">
        <f>+'様式第3-2号　修繕工事項目等の設定内容'!F34</f>
        <v>年</v>
      </c>
      <c r="F22" s="523"/>
      <c r="G22" s="599"/>
      <c r="H22" s="616"/>
      <c r="I22" s="632"/>
      <c r="J22" s="599"/>
      <c r="K22" s="599"/>
      <c r="L22" s="599"/>
      <c r="M22" s="599"/>
      <c r="N22" s="599"/>
      <c r="O22" s="599"/>
      <c r="P22" s="599"/>
      <c r="Q22" s="660"/>
      <c r="R22" s="681"/>
      <c r="S22" s="704"/>
      <c r="T22" s="704"/>
      <c r="U22" s="704"/>
      <c r="V22" s="704"/>
      <c r="W22" s="704"/>
      <c r="X22" s="704"/>
      <c r="Y22" s="704"/>
      <c r="Z22" s="704"/>
      <c r="AA22" s="724"/>
      <c r="AB22" s="742"/>
      <c r="AC22" s="704"/>
      <c r="AD22" s="704"/>
      <c r="AE22" s="704"/>
      <c r="AF22" s="704"/>
      <c r="AG22" s="704"/>
      <c r="AH22" s="704"/>
      <c r="AI22" s="704"/>
      <c r="AJ22" s="704"/>
      <c r="AK22" s="761"/>
      <c r="AL22" s="780"/>
      <c r="AM22" s="704"/>
      <c r="AN22" s="704"/>
      <c r="AO22" s="704"/>
      <c r="AP22" s="704"/>
      <c r="AQ22" s="704"/>
      <c r="AR22" s="704"/>
      <c r="AS22" s="704"/>
      <c r="AT22" s="704"/>
      <c r="AU22" s="801"/>
      <c r="AV22" s="817">
        <f t="shared" si="1"/>
        <v>0</v>
      </c>
      <c r="AW22" s="817">
        <f t="shared" si="2"/>
        <v>0</v>
      </c>
      <c r="AX22" s="836">
        <f t="shared" si="3"/>
        <v>0</v>
      </c>
      <c r="AY22" s="860"/>
      <c r="AZ22" s="878"/>
      <c r="BB22" s="466"/>
    </row>
    <row r="23" spans="1:54" ht="13.5" customHeight="1">
      <c r="A23" s="484"/>
      <c r="B23" s="500"/>
      <c r="C23" s="517" t="s">
        <v>292</v>
      </c>
      <c r="D23" s="530" t="s">
        <v>432</v>
      </c>
      <c r="E23" s="559" t="str">
        <f>+'様式第3-2号　修繕工事項目等の設定内容'!F36</f>
        <v>年</v>
      </c>
      <c r="F23" s="583"/>
      <c r="G23" s="597"/>
      <c r="H23" s="615"/>
      <c r="I23" s="631"/>
      <c r="J23" s="597"/>
      <c r="K23" s="597"/>
      <c r="L23" s="597"/>
      <c r="M23" s="597"/>
      <c r="N23" s="597"/>
      <c r="O23" s="597"/>
      <c r="P23" s="597"/>
      <c r="Q23" s="661"/>
      <c r="R23" s="682"/>
      <c r="S23" s="705"/>
      <c r="T23" s="705"/>
      <c r="U23" s="705"/>
      <c r="V23" s="705"/>
      <c r="W23" s="705"/>
      <c r="X23" s="705"/>
      <c r="Y23" s="705"/>
      <c r="Z23" s="705"/>
      <c r="AA23" s="725"/>
      <c r="AB23" s="743"/>
      <c r="AC23" s="705"/>
      <c r="AD23" s="705"/>
      <c r="AE23" s="705"/>
      <c r="AF23" s="705"/>
      <c r="AG23" s="705"/>
      <c r="AH23" s="705"/>
      <c r="AI23" s="705"/>
      <c r="AJ23" s="705"/>
      <c r="AK23" s="762"/>
      <c r="AL23" s="781"/>
      <c r="AM23" s="705"/>
      <c r="AN23" s="705"/>
      <c r="AO23" s="705"/>
      <c r="AP23" s="705"/>
      <c r="AQ23" s="705"/>
      <c r="AR23" s="705"/>
      <c r="AS23" s="705"/>
      <c r="AT23" s="705"/>
      <c r="AU23" s="802"/>
      <c r="AV23" s="818">
        <f t="shared" si="1"/>
        <v>0</v>
      </c>
      <c r="AW23" s="818">
        <f t="shared" si="2"/>
        <v>0</v>
      </c>
      <c r="AX23" s="837">
        <f t="shared" si="3"/>
        <v>0</v>
      </c>
      <c r="AY23" s="861"/>
      <c r="AZ23" s="875"/>
      <c r="BB23" s="466"/>
    </row>
    <row r="24" spans="1:54" ht="13.5" customHeight="1">
      <c r="A24" s="484"/>
      <c r="B24" s="501"/>
      <c r="C24" s="518"/>
      <c r="D24" s="531" t="s">
        <v>335</v>
      </c>
      <c r="E24" s="553" t="str">
        <f>+'様式第3-2号　修繕工事項目等の設定内容'!F38</f>
        <v>年</v>
      </c>
      <c r="F24" s="584"/>
      <c r="G24" s="600"/>
      <c r="H24" s="617"/>
      <c r="I24" s="633"/>
      <c r="J24" s="600"/>
      <c r="K24" s="600"/>
      <c r="L24" s="600"/>
      <c r="M24" s="600"/>
      <c r="N24" s="600"/>
      <c r="O24" s="600"/>
      <c r="P24" s="600"/>
      <c r="Q24" s="662"/>
      <c r="R24" s="683"/>
      <c r="S24" s="706"/>
      <c r="T24" s="706"/>
      <c r="U24" s="706"/>
      <c r="V24" s="706"/>
      <c r="W24" s="706"/>
      <c r="X24" s="706"/>
      <c r="Y24" s="706"/>
      <c r="Z24" s="706"/>
      <c r="AA24" s="726"/>
      <c r="AB24" s="744"/>
      <c r="AC24" s="706"/>
      <c r="AD24" s="706"/>
      <c r="AE24" s="706"/>
      <c r="AF24" s="706"/>
      <c r="AG24" s="706"/>
      <c r="AH24" s="706"/>
      <c r="AI24" s="706"/>
      <c r="AJ24" s="706"/>
      <c r="AK24" s="763"/>
      <c r="AL24" s="782"/>
      <c r="AM24" s="706"/>
      <c r="AN24" s="706"/>
      <c r="AO24" s="706"/>
      <c r="AP24" s="706"/>
      <c r="AQ24" s="706"/>
      <c r="AR24" s="706"/>
      <c r="AS24" s="706"/>
      <c r="AT24" s="706"/>
      <c r="AU24" s="803"/>
      <c r="AV24" s="819">
        <f t="shared" si="1"/>
        <v>0</v>
      </c>
      <c r="AW24" s="819">
        <f t="shared" si="2"/>
        <v>0</v>
      </c>
      <c r="AX24" s="838">
        <f t="shared" si="3"/>
        <v>0</v>
      </c>
      <c r="AY24" s="862"/>
      <c r="AZ24" s="879"/>
      <c r="BB24" s="466"/>
    </row>
    <row r="25" spans="1:54" ht="13.5" customHeight="1">
      <c r="A25" s="484"/>
      <c r="B25" s="500"/>
      <c r="C25" s="517" t="s">
        <v>436</v>
      </c>
      <c r="D25" s="530" t="s">
        <v>432</v>
      </c>
      <c r="E25" s="559" t="str">
        <f>+'様式第3-2号　修繕工事項目等の設定内容'!F40</f>
        <v>年</v>
      </c>
      <c r="F25" s="583"/>
      <c r="G25" s="597"/>
      <c r="H25" s="615"/>
      <c r="I25" s="631"/>
      <c r="J25" s="597"/>
      <c r="K25" s="597"/>
      <c r="L25" s="597"/>
      <c r="M25" s="597"/>
      <c r="N25" s="597"/>
      <c r="O25" s="597"/>
      <c r="P25" s="597"/>
      <c r="Q25" s="661"/>
      <c r="R25" s="682"/>
      <c r="S25" s="705"/>
      <c r="T25" s="705"/>
      <c r="U25" s="705"/>
      <c r="V25" s="705"/>
      <c r="W25" s="705"/>
      <c r="X25" s="705"/>
      <c r="Y25" s="705"/>
      <c r="Z25" s="705"/>
      <c r="AA25" s="725"/>
      <c r="AB25" s="743"/>
      <c r="AC25" s="705"/>
      <c r="AD25" s="705"/>
      <c r="AE25" s="705"/>
      <c r="AF25" s="705"/>
      <c r="AG25" s="705"/>
      <c r="AH25" s="705"/>
      <c r="AI25" s="705"/>
      <c r="AJ25" s="705"/>
      <c r="AK25" s="762"/>
      <c r="AL25" s="781"/>
      <c r="AM25" s="705"/>
      <c r="AN25" s="705"/>
      <c r="AO25" s="705"/>
      <c r="AP25" s="705"/>
      <c r="AQ25" s="705"/>
      <c r="AR25" s="705"/>
      <c r="AS25" s="705"/>
      <c r="AT25" s="705"/>
      <c r="AU25" s="802"/>
      <c r="AV25" s="818">
        <f t="shared" si="1"/>
        <v>0</v>
      </c>
      <c r="AW25" s="818">
        <f t="shared" si="2"/>
        <v>0</v>
      </c>
      <c r="AX25" s="837">
        <f t="shared" si="3"/>
        <v>0</v>
      </c>
      <c r="AY25" s="861"/>
      <c r="AZ25" s="875"/>
      <c r="BB25" s="466"/>
    </row>
    <row r="26" spans="1:54" ht="13.5" customHeight="1">
      <c r="A26" s="484"/>
      <c r="B26" s="501"/>
      <c r="C26" s="518"/>
      <c r="D26" s="531" t="s">
        <v>335</v>
      </c>
      <c r="E26" s="553" t="str">
        <f>+'様式第3-2号　修繕工事項目等の設定内容'!F42</f>
        <v>年</v>
      </c>
      <c r="F26" s="584"/>
      <c r="G26" s="600"/>
      <c r="H26" s="617"/>
      <c r="I26" s="633"/>
      <c r="J26" s="600"/>
      <c r="K26" s="600"/>
      <c r="L26" s="600"/>
      <c r="M26" s="600"/>
      <c r="N26" s="600"/>
      <c r="O26" s="600"/>
      <c r="P26" s="600"/>
      <c r="Q26" s="662"/>
      <c r="R26" s="683"/>
      <c r="S26" s="706"/>
      <c r="T26" s="706"/>
      <c r="U26" s="706"/>
      <c r="V26" s="706"/>
      <c r="W26" s="706"/>
      <c r="X26" s="706"/>
      <c r="Y26" s="706"/>
      <c r="Z26" s="706"/>
      <c r="AA26" s="726"/>
      <c r="AB26" s="744"/>
      <c r="AC26" s="706"/>
      <c r="AD26" s="706"/>
      <c r="AE26" s="706"/>
      <c r="AF26" s="706"/>
      <c r="AG26" s="706"/>
      <c r="AH26" s="706"/>
      <c r="AI26" s="706"/>
      <c r="AJ26" s="706"/>
      <c r="AK26" s="763"/>
      <c r="AL26" s="782"/>
      <c r="AM26" s="706"/>
      <c r="AN26" s="706"/>
      <c r="AO26" s="706"/>
      <c r="AP26" s="706"/>
      <c r="AQ26" s="706"/>
      <c r="AR26" s="706"/>
      <c r="AS26" s="706"/>
      <c r="AT26" s="706"/>
      <c r="AU26" s="803"/>
      <c r="AV26" s="819">
        <f t="shared" si="1"/>
        <v>0</v>
      </c>
      <c r="AW26" s="819">
        <f t="shared" si="2"/>
        <v>0</v>
      </c>
      <c r="AX26" s="838">
        <f t="shared" si="3"/>
        <v>0</v>
      </c>
      <c r="AY26" s="862"/>
      <c r="AZ26" s="879"/>
      <c r="BB26" s="466"/>
    </row>
    <row r="27" spans="1:54" ht="13.5" customHeight="1">
      <c r="A27" s="484"/>
      <c r="B27" s="492"/>
      <c r="C27" s="519" t="s">
        <v>186</v>
      </c>
      <c r="D27" s="532" t="s">
        <v>432</v>
      </c>
      <c r="E27" s="554" t="str">
        <f>+'様式第3-2号　修繕工事項目等の設定内容'!F44</f>
        <v>年</v>
      </c>
      <c r="F27" s="581"/>
      <c r="G27" s="595"/>
      <c r="H27" s="613"/>
      <c r="I27" s="629"/>
      <c r="J27" s="595"/>
      <c r="K27" s="595"/>
      <c r="L27" s="595"/>
      <c r="M27" s="595"/>
      <c r="N27" s="595"/>
      <c r="O27" s="595"/>
      <c r="P27" s="595"/>
      <c r="Q27" s="654"/>
      <c r="R27" s="679"/>
      <c r="S27" s="702"/>
      <c r="T27" s="702"/>
      <c r="U27" s="702"/>
      <c r="V27" s="702"/>
      <c r="W27" s="702"/>
      <c r="X27" s="702"/>
      <c r="Y27" s="702"/>
      <c r="Z27" s="702"/>
      <c r="AA27" s="722"/>
      <c r="AB27" s="740"/>
      <c r="AC27" s="702"/>
      <c r="AD27" s="702"/>
      <c r="AE27" s="702"/>
      <c r="AF27" s="702"/>
      <c r="AG27" s="702"/>
      <c r="AH27" s="702"/>
      <c r="AI27" s="702"/>
      <c r="AJ27" s="702"/>
      <c r="AK27" s="759"/>
      <c r="AL27" s="778"/>
      <c r="AM27" s="702"/>
      <c r="AN27" s="702"/>
      <c r="AO27" s="702"/>
      <c r="AP27" s="702"/>
      <c r="AQ27" s="702"/>
      <c r="AR27" s="702"/>
      <c r="AS27" s="702"/>
      <c r="AT27" s="702"/>
      <c r="AU27" s="799"/>
      <c r="AV27" s="811">
        <f t="shared" si="1"/>
        <v>0</v>
      </c>
      <c r="AW27" s="811">
        <f t="shared" si="2"/>
        <v>0</v>
      </c>
      <c r="AX27" s="839">
        <f t="shared" si="3"/>
        <v>0</v>
      </c>
      <c r="AY27" s="863"/>
      <c r="AZ27" s="873"/>
      <c r="BB27" s="466"/>
    </row>
    <row r="28" spans="1:54" ht="13.5" customHeight="1">
      <c r="A28" s="484"/>
      <c r="B28" s="495"/>
      <c r="C28" s="508"/>
      <c r="D28" s="533" t="s">
        <v>335</v>
      </c>
      <c r="E28" s="555" t="str">
        <f>+'様式第3-2号　修繕工事項目等の設定内容'!F46</f>
        <v>年</v>
      </c>
      <c r="F28" s="582"/>
      <c r="G28" s="596"/>
      <c r="H28" s="614"/>
      <c r="I28" s="630"/>
      <c r="J28" s="596"/>
      <c r="K28" s="596"/>
      <c r="L28" s="596"/>
      <c r="M28" s="596"/>
      <c r="N28" s="596"/>
      <c r="O28" s="596"/>
      <c r="P28" s="596"/>
      <c r="Q28" s="659"/>
      <c r="R28" s="680"/>
      <c r="S28" s="703"/>
      <c r="T28" s="703"/>
      <c r="U28" s="703"/>
      <c r="V28" s="703"/>
      <c r="W28" s="703"/>
      <c r="X28" s="703"/>
      <c r="Y28" s="703"/>
      <c r="Z28" s="703"/>
      <c r="AA28" s="723"/>
      <c r="AB28" s="741"/>
      <c r="AC28" s="703"/>
      <c r="AD28" s="703"/>
      <c r="AE28" s="703"/>
      <c r="AF28" s="703"/>
      <c r="AG28" s="703"/>
      <c r="AH28" s="703"/>
      <c r="AI28" s="703"/>
      <c r="AJ28" s="703"/>
      <c r="AK28" s="760"/>
      <c r="AL28" s="779"/>
      <c r="AM28" s="703"/>
      <c r="AN28" s="703"/>
      <c r="AO28" s="703"/>
      <c r="AP28" s="703"/>
      <c r="AQ28" s="703"/>
      <c r="AR28" s="703"/>
      <c r="AS28" s="703"/>
      <c r="AT28" s="703"/>
      <c r="AU28" s="800"/>
      <c r="AV28" s="816">
        <f t="shared" si="1"/>
        <v>0</v>
      </c>
      <c r="AW28" s="816">
        <f t="shared" si="2"/>
        <v>0</v>
      </c>
      <c r="AX28" s="840">
        <f t="shared" si="3"/>
        <v>0</v>
      </c>
      <c r="AY28" s="864"/>
      <c r="AZ28" s="874"/>
      <c r="BB28" s="466"/>
    </row>
    <row r="29" spans="1:54" ht="13.5" customHeight="1">
      <c r="A29" s="484"/>
      <c r="B29" s="498"/>
      <c r="C29" s="515" t="s">
        <v>156</v>
      </c>
      <c r="D29" s="531" t="s">
        <v>286</v>
      </c>
      <c r="E29" s="553" t="str">
        <f>+'様式第3-2号　修繕工事項目等の設定内容'!F48</f>
        <v>年</v>
      </c>
      <c r="F29" s="584"/>
      <c r="G29" s="600"/>
      <c r="H29" s="617"/>
      <c r="I29" s="633"/>
      <c r="J29" s="600"/>
      <c r="K29" s="600"/>
      <c r="L29" s="600"/>
      <c r="M29" s="600"/>
      <c r="N29" s="600"/>
      <c r="O29" s="600"/>
      <c r="P29" s="600"/>
      <c r="Q29" s="655"/>
      <c r="R29" s="678"/>
      <c r="S29" s="699"/>
      <c r="T29" s="699"/>
      <c r="U29" s="699"/>
      <c r="V29" s="699"/>
      <c r="W29" s="699"/>
      <c r="X29" s="699"/>
      <c r="Y29" s="699"/>
      <c r="Z29" s="699"/>
      <c r="AA29" s="719"/>
      <c r="AB29" s="738"/>
      <c r="AC29" s="699"/>
      <c r="AD29" s="699"/>
      <c r="AE29" s="699"/>
      <c r="AF29" s="699"/>
      <c r="AG29" s="699"/>
      <c r="AH29" s="699"/>
      <c r="AI29" s="699"/>
      <c r="AJ29" s="699"/>
      <c r="AK29" s="756"/>
      <c r="AL29" s="775"/>
      <c r="AM29" s="699"/>
      <c r="AN29" s="699"/>
      <c r="AO29" s="699"/>
      <c r="AP29" s="699"/>
      <c r="AQ29" s="699"/>
      <c r="AR29" s="699"/>
      <c r="AS29" s="699"/>
      <c r="AT29" s="699"/>
      <c r="AU29" s="796"/>
      <c r="AV29" s="813">
        <f t="shared" si="1"/>
        <v>0</v>
      </c>
      <c r="AW29" s="813">
        <f t="shared" si="2"/>
        <v>0</v>
      </c>
      <c r="AX29" s="841">
        <f t="shared" si="3"/>
        <v>0</v>
      </c>
      <c r="AY29" s="865"/>
      <c r="AZ29" s="880"/>
      <c r="BB29" s="466"/>
    </row>
    <row r="30" spans="1:54" ht="13.5" customHeight="1">
      <c r="A30" s="484"/>
      <c r="B30" s="495" t="s">
        <v>5</v>
      </c>
      <c r="C30" s="515" t="s">
        <v>294</v>
      </c>
      <c r="D30" s="529" t="s">
        <v>212</v>
      </c>
      <c r="E30" s="558" t="str">
        <f>+'様式第3-2号　修繕工事項目等の設定内容'!F50</f>
        <v>年</v>
      </c>
      <c r="F30" s="523"/>
      <c r="G30" s="599"/>
      <c r="H30" s="616"/>
      <c r="I30" s="632"/>
      <c r="J30" s="599"/>
      <c r="K30" s="599"/>
      <c r="L30" s="599"/>
      <c r="M30" s="599"/>
      <c r="N30" s="599"/>
      <c r="O30" s="599"/>
      <c r="P30" s="599"/>
      <c r="Q30" s="660"/>
      <c r="R30" s="681"/>
      <c r="S30" s="704"/>
      <c r="T30" s="704"/>
      <c r="U30" s="704"/>
      <c r="V30" s="704"/>
      <c r="W30" s="704"/>
      <c r="X30" s="704"/>
      <c r="Y30" s="704"/>
      <c r="Z30" s="704"/>
      <c r="AA30" s="724"/>
      <c r="AB30" s="742"/>
      <c r="AC30" s="704"/>
      <c r="AD30" s="704"/>
      <c r="AE30" s="704"/>
      <c r="AF30" s="704"/>
      <c r="AG30" s="704"/>
      <c r="AH30" s="704"/>
      <c r="AI30" s="704"/>
      <c r="AJ30" s="704"/>
      <c r="AK30" s="761"/>
      <c r="AL30" s="780"/>
      <c r="AM30" s="704"/>
      <c r="AN30" s="704"/>
      <c r="AO30" s="704"/>
      <c r="AP30" s="704"/>
      <c r="AQ30" s="704"/>
      <c r="AR30" s="704"/>
      <c r="AS30" s="704"/>
      <c r="AT30" s="704"/>
      <c r="AU30" s="801"/>
      <c r="AV30" s="817">
        <f t="shared" si="1"/>
        <v>0</v>
      </c>
      <c r="AW30" s="817">
        <f t="shared" si="2"/>
        <v>0</v>
      </c>
      <c r="AX30" s="836">
        <f t="shared" si="3"/>
        <v>0</v>
      </c>
      <c r="AY30" s="860"/>
      <c r="AZ30" s="878"/>
      <c r="BB30" s="466"/>
    </row>
    <row r="31" spans="1:54" ht="13.5" customHeight="1">
      <c r="A31" s="483"/>
      <c r="B31" s="497" t="s">
        <v>81</v>
      </c>
      <c r="C31" s="510"/>
      <c r="D31" s="510"/>
      <c r="E31" s="560"/>
      <c r="F31" s="560"/>
      <c r="G31" s="601"/>
      <c r="H31" s="618"/>
      <c r="I31" s="634"/>
      <c r="J31" s="601"/>
      <c r="K31" s="601"/>
      <c r="L31" s="601"/>
      <c r="M31" s="601"/>
      <c r="N31" s="601"/>
      <c r="O31" s="601"/>
      <c r="P31" s="601"/>
      <c r="Q31" s="663"/>
      <c r="R31" s="684" t="str">
        <f t="shared" ref="R31:AU31" si="7">IF(SUM(R32:R34)&gt;0,SUM(R32:R34),"")</f>
        <v/>
      </c>
      <c r="S31" s="707" t="str">
        <f t="shared" si="7"/>
        <v/>
      </c>
      <c r="T31" s="707" t="str">
        <f t="shared" si="7"/>
        <v/>
      </c>
      <c r="U31" s="707" t="str">
        <f t="shared" si="7"/>
        <v/>
      </c>
      <c r="V31" s="707" t="str">
        <f t="shared" si="7"/>
        <v/>
      </c>
      <c r="W31" s="707" t="str">
        <f t="shared" si="7"/>
        <v/>
      </c>
      <c r="X31" s="707" t="str">
        <f t="shared" si="7"/>
        <v/>
      </c>
      <c r="Y31" s="707" t="str">
        <f t="shared" si="7"/>
        <v/>
      </c>
      <c r="Z31" s="707" t="str">
        <f t="shared" si="7"/>
        <v/>
      </c>
      <c r="AA31" s="727" t="str">
        <f t="shared" si="7"/>
        <v/>
      </c>
      <c r="AB31" s="745" t="str">
        <f t="shared" si="7"/>
        <v/>
      </c>
      <c r="AC31" s="707" t="str">
        <f t="shared" si="7"/>
        <v/>
      </c>
      <c r="AD31" s="707" t="str">
        <f t="shared" si="7"/>
        <v/>
      </c>
      <c r="AE31" s="707" t="str">
        <f t="shared" si="7"/>
        <v/>
      </c>
      <c r="AF31" s="707" t="str">
        <f t="shared" si="7"/>
        <v/>
      </c>
      <c r="AG31" s="707" t="str">
        <f t="shared" si="7"/>
        <v/>
      </c>
      <c r="AH31" s="707" t="str">
        <f t="shared" si="7"/>
        <v/>
      </c>
      <c r="AI31" s="707" t="str">
        <f t="shared" si="7"/>
        <v/>
      </c>
      <c r="AJ31" s="707" t="str">
        <f t="shared" si="7"/>
        <v/>
      </c>
      <c r="AK31" s="764" t="str">
        <f t="shared" si="7"/>
        <v/>
      </c>
      <c r="AL31" s="783" t="str">
        <f t="shared" si="7"/>
        <v/>
      </c>
      <c r="AM31" s="707" t="str">
        <f t="shared" si="7"/>
        <v/>
      </c>
      <c r="AN31" s="707" t="str">
        <f t="shared" si="7"/>
        <v/>
      </c>
      <c r="AO31" s="707" t="str">
        <f t="shared" si="7"/>
        <v/>
      </c>
      <c r="AP31" s="707" t="str">
        <f t="shared" si="7"/>
        <v/>
      </c>
      <c r="AQ31" s="707" t="str">
        <f t="shared" si="7"/>
        <v/>
      </c>
      <c r="AR31" s="707" t="str">
        <f t="shared" si="7"/>
        <v/>
      </c>
      <c r="AS31" s="707" t="str">
        <f t="shared" si="7"/>
        <v/>
      </c>
      <c r="AT31" s="707" t="str">
        <f t="shared" si="7"/>
        <v/>
      </c>
      <c r="AU31" s="804" t="str">
        <f t="shared" si="7"/>
        <v/>
      </c>
      <c r="AV31" s="820">
        <f t="shared" si="1"/>
        <v>0</v>
      </c>
      <c r="AW31" s="820">
        <f t="shared" si="2"/>
        <v>0</v>
      </c>
      <c r="AX31" s="842">
        <f t="shared" si="3"/>
        <v>0</v>
      </c>
      <c r="AY31" s="852"/>
      <c r="AZ31" s="872"/>
      <c r="BB31" s="466"/>
    </row>
    <row r="32" spans="1:54" ht="13.5" customHeight="1">
      <c r="A32" s="483"/>
      <c r="B32" s="498"/>
      <c r="C32" s="515" t="s">
        <v>296</v>
      </c>
      <c r="D32" s="534" t="s">
        <v>11</v>
      </c>
      <c r="E32" s="558" t="str">
        <f>+'様式第3-2号　修繕工事項目等の設定内容'!F53</f>
        <v>年</v>
      </c>
      <c r="F32" s="523"/>
      <c r="G32" s="599"/>
      <c r="H32" s="616"/>
      <c r="I32" s="632"/>
      <c r="J32" s="642">
        <v>4</v>
      </c>
      <c r="K32" s="642">
        <v>8</v>
      </c>
      <c r="L32" s="642">
        <v>12</v>
      </c>
      <c r="M32" s="599">
        <v>16</v>
      </c>
      <c r="N32" s="599">
        <v>20</v>
      </c>
      <c r="O32" s="599">
        <v>24</v>
      </c>
      <c r="P32" s="599">
        <v>28</v>
      </c>
      <c r="Q32" s="655"/>
      <c r="R32" s="678"/>
      <c r="S32" s="699"/>
      <c r="T32" s="699"/>
      <c r="U32" s="699"/>
      <c r="V32" s="699"/>
      <c r="W32" s="699"/>
      <c r="X32" s="699"/>
      <c r="Y32" s="699"/>
      <c r="Z32" s="699"/>
      <c r="AA32" s="719"/>
      <c r="AB32" s="738"/>
      <c r="AC32" s="699"/>
      <c r="AD32" s="699"/>
      <c r="AE32" s="699"/>
      <c r="AF32" s="699"/>
      <c r="AG32" s="699"/>
      <c r="AH32" s="699"/>
      <c r="AI32" s="699"/>
      <c r="AJ32" s="699"/>
      <c r="AK32" s="756"/>
      <c r="AL32" s="775"/>
      <c r="AM32" s="699"/>
      <c r="AN32" s="699"/>
      <c r="AO32" s="699"/>
      <c r="AP32" s="699"/>
      <c r="AQ32" s="699"/>
      <c r="AR32" s="699"/>
      <c r="AS32" s="699"/>
      <c r="AT32" s="699"/>
      <c r="AU32" s="796"/>
      <c r="AV32" s="813">
        <f t="shared" si="1"/>
        <v>0</v>
      </c>
      <c r="AW32" s="813">
        <f t="shared" si="2"/>
        <v>0</v>
      </c>
      <c r="AX32" s="834">
        <f t="shared" si="3"/>
        <v>0</v>
      </c>
      <c r="AY32" s="853"/>
      <c r="AZ32" s="880"/>
      <c r="BB32" s="466"/>
    </row>
    <row r="33" spans="1:54" ht="13.5" customHeight="1">
      <c r="A33" s="483"/>
      <c r="B33" s="498"/>
      <c r="C33" s="515" t="s">
        <v>200</v>
      </c>
      <c r="D33" s="534" t="s">
        <v>11</v>
      </c>
      <c r="E33" s="558" t="str">
        <f>+'様式第3-2号　修繕工事項目等の設定内容'!F59</f>
        <v>年</v>
      </c>
      <c r="F33" s="523"/>
      <c r="G33" s="599"/>
      <c r="H33" s="616"/>
      <c r="I33" s="632"/>
      <c r="J33" s="642">
        <v>6</v>
      </c>
      <c r="K33" s="642">
        <v>12</v>
      </c>
      <c r="L33" s="642">
        <v>18</v>
      </c>
      <c r="M33" s="642">
        <v>24</v>
      </c>
      <c r="N33" s="642">
        <v>30</v>
      </c>
      <c r="O33" s="599"/>
      <c r="P33" s="599"/>
      <c r="Q33" s="654"/>
      <c r="R33" s="679"/>
      <c r="S33" s="702"/>
      <c r="T33" s="702"/>
      <c r="U33" s="702"/>
      <c r="V33" s="702"/>
      <c r="W33" s="702"/>
      <c r="X33" s="702"/>
      <c r="Y33" s="702"/>
      <c r="Z33" s="702"/>
      <c r="AA33" s="722"/>
      <c r="AB33" s="740"/>
      <c r="AC33" s="702"/>
      <c r="AD33" s="702"/>
      <c r="AE33" s="702"/>
      <c r="AF33" s="702"/>
      <c r="AG33" s="702"/>
      <c r="AH33" s="702"/>
      <c r="AI33" s="702"/>
      <c r="AJ33" s="702"/>
      <c r="AK33" s="759"/>
      <c r="AL33" s="778"/>
      <c r="AM33" s="702"/>
      <c r="AN33" s="702"/>
      <c r="AO33" s="702"/>
      <c r="AP33" s="702"/>
      <c r="AQ33" s="702"/>
      <c r="AR33" s="702"/>
      <c r="AS33" s="702"/>
      <c r="AT33" s="702"/>
      <c r="AU33" s="799"/>
      <c r="AV33" s="811">
        <f t="shared" si="1"/>
        <v>0</v>
      </c>
      <c r="AW33" s="811">
        <f t="shared" si="2"/>
        <v>0</v>
      </c>
      <c r="AX33" s="830">
        <f t="shared" si="3"/>
        <v>0</v>
      </c>
      <c r="AY33" s="857"/>
      <c r="AZ33" s="873"/>
      <c r="BB33" s="466"/>
    </row>
    <row r="34" spans="1:54" ht="13.5" customHeight="1">
      <c r="A34" s="483"/>
      <c r="B34" s="498"/>
      <c r="C34" s="515" t="s">
        <v>299</v>
      </c>
      <c r="D34" s="534" t="s">
        <v>218</v>
      </c>
      <c r="E34" s="558" t="str">
        <f>+'様式第3-2号　修繕工事項目等の設定内容'!F63</f>
        <v>年</v>
      </c>
      <c r="F34" s="523"/>
      <c r="G34" s="599"/>
      <c r="H34" s="616"/>
      <c r="I34" s="632"/>
      <c r="J34" s="642">
        <v>12</v>
      </c>
      <c r="K34" s="642">
        <v>24</v>
      </c>
      <c r="L34" s="642">
        <v>36</v>
      </c>
      <c r="M34" s="642"/>
      <c r="N34" s="642"/>
      <c r="O34" s="642"/>
      <c r="P34" s="599"/>
      <c r="Q34" s="654"/>
      <c r="R34" s="679"/>
      <c r="S34" s="702"/>
      <c r="T34" s="702"/>
      <c r="U34" s="702"/>
      <c r="V34" s="702"/>
      <c r="W34" s="702"/>
      <c r="X34" s="702"/>
      <c r="Y34" s="702"/>
      <c r="Z34" s="702"/>
      <c r="AA34" s="722"/>
      <c r="AB34" s="740"/>
      <c r="AC34" s="702"/>
      <c r="AD34" s="702"/>
      <c r="AE34" s="702"/>
      <c r="AF34" s="702"/>
      <c r="AG34" s="702"/>
      <c r="AH34" s="702"/>
      <c r="AI34" s="702"/>
      <c r="AJ34" s="702"/>
      <c r="AK34" s="759"/>
      <c r="AL34" s="778"/>
      <c r="AM34" s="702"/>
      <c r="AN34" s="702"/>
      <c r="AO34" s="702"/>
      <c r="AP34" s="702"/>
      <c r="AQ34" s="702"/>
      <c r="AR34" s="702"/>
      <c r="AS34" s="702"/>
      <c r="AT34" s="702"/>
      <c r="AU34" s="799"/>
      <c r="AV34" s="811">
        <f t="shared" si="1"/>
        <v>0</v>
      </c>
      <c r="AW34" s="811">
        <f t="shared" si="2"/>
        <v>0</v>
      </c>
      <c r="AX34" s="830">
        <f t="shared" si="3"/>
        <v>0</v>
      </c>
      <c r="AY34" s="857"/>
      <c r="AZ34" s="873"/>
      <c r="BB34" s="466"/>
    </row>
    <row r="35" spans="1:54" ht="13.5" customHeight="1">
      <c r="A35" s="483"/>
      <c r="B35" s="497" t="s">
        <v>301</v>
      </c>
      <c r="C35" s="510"/>
      <c r="D35" s="510"/>
      <c r="E35" s="561"/>
      <c r="F35" s="510"/>
      <c r="G35" s="594"/>
      <c r="H35" s="612"/>
      <c r="I35" s="628"/>
      <c r="J35" s="594"/>
      <c r="K35" s="594"/>
      <c r="L35" s="594"/>
      <c r="M35" s="594"/>
      <c r="N35" s="594"/>
      <c r="O35" s="594"/>
      <c r="P35" s="594"/>
      <c r="Q35" s="355"/>
      <c r="R35" s="685" t="str">
        <f t="shared" ref="R35:AU35" si="8">IF(SUM(R36:R42)&gt;0,SUM(R36:R42),"")</f>
        <v/>
      </c>
      <c r="S35" s="698" t="str">
        <f t="shared" si="8"/>
        <v/>
      </c>
      <c r="T35" s="698" t="str">
        <f t="shared" si="8"/>
        <v/>
      </c>
      <c r="U35" s="698" t="str">
        <f t="shared" si="8"/>
        <v/>
      </c>
      <c r="V35" s="698" t="str">
        <f t="shared" si="8"/>
        <v/>
      </c>
      <c r="W35" s="698" t="str">
        <f t="shared" si="8"/>
        <v/>
      </c>
      <c r="X35" s="698" t="str">
        <f t="shared" si="8"/>
        <v/>
      </c>
      <c r="Y35" s="698" t="str">
        <f t="shared" si="8"/>
        <v/>
      </c>
      <c r="Z35" s="698" t="str">
        <f t="shared" si="8"/>
        <v/>
      </c>
      <c r="AA35" s="718" t="str">
        <f t="shared" si="8"/>
        <v/>
      </c>
      <c r="AB35" s="737" t="str">
        <f t="shared" si="8"/>
        <v/>
      </c>
      <c r="AC35" s="698" t="str">
        <f t="shared" si="8"/>
        <v/>
      </c>
      <c r="AD35" s="698" t="str">
        <f t="shared" si="8"/>
        <v/>
      </c>
      <c r="AE35" s="698" t="str">
        <f t="shared" si="8"/>
        <v/>
      </c>
      <c r="AF35" s="698" t="str">
        <f t="shared" si="8"/>
        <v/>
      </c>
      <c r="AG35" s="698" t="str">
        <f t="shared" si="8"/>
        <v/>
      </c>
      <c r="AH35" s="698" t="str">
        <f t="shared" si="8"/>
        <v/>
      </c>
      <c r="AI35" s="698" t="str">
        <f t="shared" si="8"/>
        <v/>
      </c>
      <c r="AJ35" s="698" t="str">
        <f t="shared" si="8"/>
        <v/>
      </c>
      <c r="AK35" s="755" t="str">
        <f t="shared" si="8"/>
        <v/>
      </c>
      <c r="AL35" s="774" t="str">
        <f t="shared" si="8"/>
        <v/>
      </c>
      <c r="AM35" s="698" t="str">
        <f t="shared" si="8"/>
        <v/>
      </c>
      <c r="AN35" s="698" t="str">
        <f t="shared" si="8"/>
        <v/>
      </c>
      <c r="AO35" s="698" t="str">
        <f t="shared" si="8"/>
        <v/>
      </c>
      <c r="AP35" s="698" t="str">
        <f t="shared" si="8"/>
        <v/>
      </c>
      <c r="AQ35" s="698" t="str">
        <f t="shared" si="8"/>
        <v/>
      </c>
      <c r="AR35" s="698" t="str">
        <f t="shared" si="8"/>
        <v/>
      </c>
      <c r="AS35" s="698" t="str">
        <f t="shared" si="8"/>
        <v/>
      </c>
      <c r="AT35" s="698" t="str">
        <f t="shared" si="8"/>
        <v/>
      </c>
      <c r="AU35" s="795" t="str">
        <f t="shared" si="8"/>
        <v/>
      </c>
      <c r="AV35" s="812">
        <f t="shared" si="1"/>
        <v>0</v>
      </c>
      <c r="AW35" s="812">
        <f t="shared" si="2"/>
        <v>0</v>
      </c>
      <c r="AX35" s="829">
        <f t="shared" si="3"/>
        <v>0</v>
      </c>
      <c r="AY35" s="852"/>
      <c r="AZ35" s="872"/>
      <c r="BB35" s="466"/>
    </row>
    <row r="36" spans="1:54" ht="13.5" customHeight="1">
      <c r="A36" s="483"/>
      <c r="B36" s="492"/>
      <c r="C36" s="519" t="s">
        <v>303</v>
      </c>
      <c r="D36" s="535" t="s">
        <v>133</v>
      </c>
      <c r="E36" s="559" t="str">
        <f>+'様式第3-2号　修繕工事項目等の設定内容'!F68</f>
        <v>年</v>
      </c>
      <c r="F36" s="583"/>
      <c r="G36" s="597"/>
      <c r="H36" s="615"/>
      <c r="I36" s="631"/>
      <c r="J36" s="641">
        <v>36</v>
      </c>
      <c r="K36" s="641"/>
      <c r="L36" s="641"/>
      <c r="M36" s="641"/>
      <c r="N36" s="641"/>
      <c r="O36" s="641"/>
      <c r="P36" s="641"/>
      <c r="Q36" s="661"/>
      <c r="R36" s="682"/>
      <c r="S36" s="705"/>
      <c r="T36" s="705"/>
      <c r="U36" s="705"/>
      <c r="V36" s="705"/>
      <c r="W36" s="705"/>
      <c r="X36" s="705"/>
      <c r="Y36" s="705"/>
      <c r="Z36" s="705"/>
      <c r="AA36" s="725"/>
      <c r="AB36" s="743"/>
      <c r="AC36" s="705"/>
      <c r="AD36" s="705"/>
      <c r="AE36" s="705"/>
      <c r="AF36" s="705"/>
      <c r="AG36" s="705"/>
      <c r="AH36" s="705"/>
      <c r="AI36" s="705"/>
      <c r="AJ36" s="705"/>
      <c r="AK36" s="762"/>
      <c r="AL36" s="781"/>
      <c r="AM36" s="705"/>
      <c r="AN36" s="705"/>
      <c r="AO36" s="705"/>
      <c r="AP36" s="705"/>
      <c r="AQ36" s="705"/>
      <c r="AR36" s="705"/>
      <c r="AS36" s="705"/>
      <c r="AT36" s="705"/>
      <c r="AU36" s="802"/>
      <c r="AV36" s="818">
        <f t="shared" si="1"/>
        <v>0</v>
      </c>
      <c r="AW36" s="818">
        <f t="shared" si="2"/>
        <v>0</v>
      </c>
      <c r="AX36" s="832">
        <f t="shared" si="3"/>
        <v>0</v>
      </c>
      <c r="AY36" s="866"/>
      <c r="AZ36" s="875"/>
      <c r="BB36" s="466"/>
    </row>
    <row r="37" spans="1:54" ht="13.5" customHeight="1">
      <c r="A37" s="483"/>
      <c r="B37" s="495"/>
      <c r="C37" s="508"/>
      <c r="D37" s="496" t="s">
        <v>437</v>
      </c>
      <c r="E37" s="553" t="str">
        <f>+'様式第3-2号　修繕工事項目等の設定内容'!F70</f>
        <v>年</v>
      </c>
      <c r="F37" s="584"/>
      <c r="G37" s="600"/>
      <c r="H37" s="617"/>
      <c r="I37" s="633"/>
      <c r="J37" s="643"/>
      <c r="K37" s="643"/>
      <c r="L37" s="643"/>
      <c r="M37" s="643"/>
      <c r="N37" s="643"/>
      <c r="O37" s="643"/>
      <c r="P37" s="643"/>
      <c r="Q37" s="655"/>
      <c r="R37" s="678"/>
      <c r="S37" s="699"/>
      <c r="T37" s="699"/>
      <c r="U37" s="699"/>
      <c r="V37" s="699"/>
      <c r="W37" s="699"/>
      <c r="X37" s="699"/>
      <c r="Y37" s="699"/>
      <c r="Z37" s="699"/>
      <c r="AA37" s="719"/>
      <c r="AB37" s="738"/>
      <c r="AC37" s="699"/>
      <c r="AD37" s="699"/>
      <c r="AE37" s="699"/>
      <c r="AF37" s="699"/>
      <c r="AG37" s="699"/>
      <c r="AH37" s="699"/>
      <c r="AI37" s="699"/>
      <c r="AJ37" s="699"/>
      <c r="AK37" s="756"/>
      <c r="AL37" s="775"/>
      <c r="AM37" s="699"/>
      <c r="AN37" s="699"/>
      <c r="AO37" s="699"/>
      <c r="AP37" s="699"/>
      <c r="AQ37" s="699"/>
      <c r="AR37" s="699"/>
      <c r="AS37" s="699"/>
      <c r="AT37" s="699"/>
      <c r="AU37" s="796"/>
      <c r="AV37" s="813">
        <f t="shared" si="1"/>
        <v>0</v>
      </c>
      <c r="AW37" s="813">
        <f t="shared" si="2"/>
        <v>0</v>
      </c>
      <c r="AX37" s="834">
        <f t="shared" si="3"/>
        <v>0</v>
      </c>
      <c r="AY37" s="853"/>
      <c r="AZ37" s="880"/>
      <c r="BB37" s="466"/>
    </row>
    <row r="38" spans="1:54" ht="13.5" customHeight="1">
      <c r="A38" s="483"/>
      <c r="B38" s="498"/>
      <c r="C38" s="515" t="s">
        <v>307</v>
      </c>
      <c r="D38" s="534" t="s">
        <v>437</v>
      </c>
      <c r="E38" s="558" t="str">
        <f>+'様式第3-2号　修繕工事項目等の設定内容'!F76</f>
        <v>年</v>
      </c>
      <c r="F38" s="523"/>
      <c r="G38" s="599"/>
      <c r="H38" s="616"/>
      <c r="I38" s="632"/>
      <c r="J38" s="642"/>
      <c r="K38" s="642"/>
      <c r="L38" s="642"/>
      <c r="M38" s="642"/>
      <c r="N38" s="642"/>
      <c r="O38" s="642"/>
      <c r="P38" s="642"/>
      <c r="Q38" s="660"/>
      <c r="R38" s="681"/>
      <c r="S38" s="704"/>
      <c r="T38" s="704"/>
      <c r="U38" s="704"/>
      <c r="V38" s="704"/>
      <c r="W38" s="704"/>
      <c r="X38" s="704"/>
      <c r="Y38" s="704"/>
      <c r="Z38" s="704"/>
      <c r="AA38" s="724"/>
      <c r="AB38" s="742"/>
      <c r="AC38" s="704"/>
      <c r="AD38" s="704"/>
      <c r="AE38" s="704"/>
      <c r="AF38" s="704"/>
      <c r="AG38" s="704"/>
      <c r="AH38" s="704"/>
      <c r="AI38" s="704"/>
      <c r="AJ38" s="704"/>
      <c r="AK38" s="761"/>
      <c r="AL38" s="780"/>
      <c r="AM38" s="704"/>
      <c r="AN38" s="704"/>
      <c r="AO38" s="704"/>
      <c r="AP38" s="704"/>
      <c r="AQ38" s="704"/>
      <c r="AR38" s="704"/>
      <c r="AS38" s="704"/>
      <c r="AT38" s="704"/>
      <c r="AU38" s="801"/>
      <c r="AV38" s="817">
        <f t="shared" si="1"/>
        <v>0</v>
      </c>
      <c r="AW38" s="817">
        <f t="shared" si="2"/>
        <v>0</v>
      </c>
      <c r="AX38" s="828">
        <f t="shared" si="3"/>
        <v>0</v>
      </c>
      <c r="AY38" s="867"/>
      <c r="AZ38" s="878"/>
      <c r="BB38" s="466"/>
    </row>
    <row r="39" spans="1:54" ht="13.5" customHeight="1">
      <c r="A39" s="483"/>
      <c r="B39" s="492"/>
      <c r="C39" s="519" t="s">
        <v>308</v>
      </c>
      <c r="D39" s="536" t="s">
        <v>286</v>
      </c>
      <c r="E39" s="554" t="str">
        <f>+'様式第3-2号　修繕工事項目等の設定内容'!F78</f>
        <v>年</v>
      </c>
      <c r="F39" s="581"/>
      <c r="G39" s="595"/>
      <c r="H39" s="613"/>
      <c r="I39" s="629"/>
      <c r="J39" s="644"/>
      <c r="K39" s="644"/>
      <c r="L39" s="644"/>
      <c r="M39" s="644"/>
      <c r="N39" s="644"/>
      <c r="O39" s="644"/>
      <c r="P39" s="644"/>
      <c r="Q39" s="655"/>
      <c r="R39" s="678"/>
      <c r="S39" s="699"/>
      <c r="T39" s="699"/>
      <c r="U39" s="699"/>
      <c r="V39" s="699"/>
      <c r="W39" s="699"/>
      <c r="X39" s="699"/>
      <c r="Y39" s="699"/>
      <c r="Z39" s="699"/>
      <c r="AA39" s="719"/>
      <c r="AB39" s="738"/>
      <c r="AC39" s="699"/>
      <c r="AD39" s="699"/>
      <c r="AE39" s="699"/>
      <c r="AF39" s="699"/>
      <c r="AG39" s="699"/>
      <c r="AH39" s="699"/>
      <c r="AI39" s="699"/>
      <c r="AJ39" s="699"/>
      <c r="AK39" s="756"/>
      <c r="AL39" s="775"/>
      <c r="AM39" s="699"/>
      <c r="AN39" s="699"/>
      <c r="AO39" s="699"/>
      <c r="AP39" s="699"/>
      <c r="AQ39" s="699"/>
      <c r="AR39" s="699"/>
      <c r="AS39" s="699"/>
      <c r="AT39" s="699"/>
      <c r="AU39" s="796"/>
      <c r="AV39" s="813">
        <f t="shared" si="1"/>
        <v>0</v>
      </c>
      <c r="AW39" s="813">
        <f t="shared" si="2"/>
        <v>0</v>
      </c>
      <c r="AX39" s="834">
        <f t="shared" si="3"/>
        <v>0</v>
      </c>
      <c r="AY39" s="853"/>
      <c r="AZ39" s="880"/>
      <c r="BB39" s="466"/>
    </row>
    <row r="40" spans="1:54" ht="13.5" customHeight="1">
      <c r="A40" s="483"/>
      <c r="B40" s="495"/>
      <c r="C40" s="508"/>
      <c r="D40" s="537" t="s">
        <v>437</v>
      </c>
      <c r="E40" s="555" t="str">
        <f>+'様式第3-2号　修繕工事項目等の設定内容'!F80</f>
        <v>年</v>
      </c>
      <c r="F40" s="582"/>
      <c r="G40" s="596"/>
      <c r="H40" s="614"/>
      <c r="I40" s="630"/>
      <c r="J40" s="640">
        <v>12</v>
      </c>
      <c r="K40" s="640">
        <v>24</v>
      </c>
      <c r="L40" s="640"/>
      <c r="M40" s="640"/>
      <c r="N40" s="640"/>
      <c r="O40" s="640"/>
      <c r="P40" s="640"/>
      <c r="Q40" s="656"/>
      <c r="R40" s="676"/>
      <c r="S40" s="700"/>
      <c r="T40" s="700"/>
      <c r="U40" s="700"/>
      <c r="V40" s="700"/>
      <c r="W40" s="700"/>
      <c r="X40" s="700"/>
      <c r="Y40" s="700"/>
      <c r="Z40" s="700"/>
      <c r="AA40" s="720"/>
      <c r="AB40" s="739"/>
      <c r="AC40" s="700"/>
      <c r="AD40" s="700"/>
      <c r="AE40" s="700"/>
      <c r="AF40" s="700"/>
      <c r="AG40" s="700"/>
      <c r="AH40" s="700"/>
      <c r="AI40" s="700"/>
      <c r="AJ40" s="700"/>
      <c r="AK40" s="757"/>
      <c r="AL40" s="776"/>
      <c r="AM40" s="700"/>
      <c r="AN40" s="700"/>
      <c r="AO40" s="700"/>
      <c r="AP40" s="700"/>
      <c r="AQ40" s="700"/>
      <c r="AR40" s="700"/>
      <c r="AS40" s="700"/>
      <c r="AT40" s="700"/>
      <c r="AU40" s="797"/>
      <c r="AV40" s="814">
        <f t="shared" si="1"/>
        <v>0</v>
      </c>
      <c r="AW40" s="814">
        <f t="shared" si="2"/>
        <v>0</v>
      </c>
      <c r="AX40" s="843">
        <f t="shared" si="3"/>
        <v>0</v>
      </c>
      <c r="AY40" s="854"/>
      <c r="AZ40" s="881"/>
      <c r="BB40" s="466"/>
    </row>
    <row r="41" spans="1:54" ht="13.5" customHeight="1">
      <c r="A41" s="483"/>
      <c r="B41" s="493"/>
      <c r="C41" s="520" t="s">
        <v>211</v>
      </c>
      <c r="D41" s="536" t="s">
        <v>437</v>
      </c>
      <c r="E41" s="554" t="str">
        <f>+'様式第3-2号　修繕工事項目等の設定内容'!F82</f>
        <v>年</v>
      </c>
      <c r="F41" s="581"/>
      <c r="G41" s="595"/>
      <c r="H41" s="613"/>
      <c r="I41" s="629"/>
      <c r="J41" s="644"/>
      <c r="K41" s="644"/>
      <c r="L41" s="644"/>
      <c r="M41" s="644"/>
      <c r="N41" s="644"/>
      <c r="O41" s="644"/>
      <c r="P41" s="644"/>
      <c r="Q41" s="654"/>
      <c r="R41" s="679"/>
      <c r="S41" s="702"/>
      <c r="T41" s="702"/>
      <c r="U41" s="702"/>
      <c r="V41" s="702"/>
      <c r="W41" s="702"/>
      <c r="X41" s="702"/>
      <c r="Y41" s="702"/>
      <c r="Z41" s="702"/>
      <c r="AA41" s="722"/>
      <c r="AB41" s="740"/>
      <c r="AC41" s="702"/>
      <c r="AD41" s="702"/>
      <c r="AE41" s="702"/>
      <c r="AF41" s="702"/>
      <c r="AG41" s="702"/>
      <c r="AH41" s="702"/>
      <c r="AI41" s="702"/>
      <c r="AJ41" s="702"/>
      <c r="AK41" s="759"/>
      <c r="AL41" s="778"/>
      <c r="AM41" s="702"/>
      <c r="AN41" s="702"/>
      <c r="AO41" s="702"/>
      <c r="AP41" s="702"/>
      <c r="AQ41" s="702"/>
      <c r="AR41" s="702"/>
      <c r="AS41" s="702"/>
      <c r="AT41" s="702"/>
      <c r="AU41" s="799"/>
      <c r="AV41" s="811">
        <f t="shared" si="1"/>
        <v>0</v>
      </c>
      <c r="AW41" s="811">
        <f t="shared" si="2"/>
        <v>0</v>
      </c>
      <c r="AX41" s="830">
        <f t="shared" si="3"/>
        <v>0</v>
      </c>
      <c r="AY41" s="857"/>
      <c r="AZ41" s="873"/>
      <c r="BB41" s="466"/>
    </row>
    <row r="42" spans="1:54" ht="13.5" customHeight="1">
      <c r="A42" s="483"/>
      <c r="B42" s="498"/>
      <c r="C42" s="515" t="s">
        <v>309</v>
      </c>
      <c r="D42" s="534" t="s">
        <v>437</v>
      </c>
      <c r="E42" s="558" t="str">
        <f>+'様式第3-2号　修繕工事項目等の設定内容'!F88</f>
        <v>年</v>
      </c>
      <c r="F42" s="523"/>
      <c r="G42" s="599"/>
      <c r="H42" s="616"/>
      <c r="I42" s="632"/>
      <c r="J42" s="642">
        <v>24</v>
      </c>
      <c r="K42" s="642"/>
      <c r="L42" s="642"/>
      <c r="M42" s="642"/>
      <c r="N42" s="642"/>
      <c r="O42" s="642"/>
      <c r="P42" s="642"/>
      <c r="Q42" s="660"/>
      <c r="R42" s="681"/>
      <c r="S42" s="704"/>
      <c r="T42" s="704"/>
      <c r="U42" s="704"/>
      <c r="V42" s="704"/>
      <c r="W42" s="704"/>
      <c r="X42" s="704"/>
      <c r="Y42" s="704"/>
      <c r="Z42" s="704"/>
      <c r="AA42" s="724"/>
      <c r="AB42" s="742"/>
      <c r="AC42" s="704"/>
      <c r="AD42" s="704"/>
      <c r="AE42" s="704"/>
      <c r="AF42" s="704"/>
      <c r="AG42" s="704"/>
      <c r="AH42" s="704"/>
      <c r="AI42" s="704"/>
      <c r="AJ42" s="704"/>
      <c r="AK42" s="761"/>
      <c r="AL42" s="780"/>
      <c r="AM42" s="704"/>
      <c r="AN42" s="704"/>
      <c r="AO42" s="704"/>
      <c r="AP42" s="704"/>
      <c r="AQ42" s="704"/>
      <c r="AR42" s="704"/>
      <c r="AS42" s="704"/>
      <c r="AT42" s="704"/>
      <c r="AU42" s="801"/>
      <c r="AV42" s="817">
        <f t="shared" si="1"/>
        <v>0</v>
      </c>
      <c r="AW42" s="817">
        <f t="shared" si="2"/>
        <v>0</v>
      </c>
      <c r="AX42" s="828">
        <f t="shared" si="3"/>
        <v>0</v>
      </c>
      <c r="AY42" s="867"/>
      <c r="AZ42" s="878"/>
      <c r="BB42" s="466"/>
    </row>
    <row r="43" spans="1:54" ht="13.5" customHeight="1">
      <c r="A43" s="483"/>
      <c r="B43" s="497" t="s">
        <v>109</v>
      </c>
      <c r="C43" s="510"/>
      <c r="D43" s="510"/>
      <c r="E43" s="561"/>
      <c r="F43" s="510"/>
      <c r="G43" s="594"/>
      <c r="H43" s="612"/>
      <c r="I43" s="628"/>
      <c r="J43" s="594"/>
      <c r="K43" s="594"/>
      <c r="L43" s="594"/>
      <c r="M43" s="594"/>
      <c r="N43" s="594"/>
      <c r="O43" s="594"/>
      <c r="P43" s="594"/>
      <c r="Q43" s="355"/>
      <c r="R43" s="685" t="str">
        <f t="shared" ref="R43:AU43" si="9">IF(SUM(R44:R44)&gt;0,SUM(R44:R44),"")</f>
        <v/>
      </c>
      <c r="S43" s="698" t="str">
        <f t="shared" si="9"/>
        <v/>
      </c>
      <c r="T43" s="698" t="str">
        <f t="shared" si="9"/>
        <v/>
      </c>
      <c r="U43" s="698" t="str">
        <f t="shared" si="9"/>
        <v/>
      </c>
      <c r="V43" s="698" t="str">
        <f t="shared" si="9"/>
        <v/>
      </c>
      <c r="W43" s="698" t="str">
        <f t="shared" si="9"/>
        <v/>
      </c>
      <c r="X43" s="698" t="str">
        <f t="shared" si="9"/>
        <v/>
      </c>
      <c r="Y43" s="698" t="str">
        <f t="shared" si="9"/>
        <v/>
      </c>
      <c r="Z43" s="698" t="str">
        <f t="shared" si="9"/>
        <v/>
      </c>
      <c r="AA43" s="718" t="str">
        <f t="shared" si="9"/>
        <v/>
      </c>
      <c r="AB43" s="737" t="str">
        <f t="shared" si="9"/>
        <v/>
      </c>
      <c r="AC43" s="698" t="str">
        <f t="shared" si="9"/>
        <v/>
      </c>
      <c r="AD43" s="698" t="str">
        <f t="shared" si="9"/>
        <v/>
      </c>
      <c r="AE43" s="698" t="str">
        <f t="shared" si="9"/>
        <v/>
      </c>
      <c r="AF43" s="698" t="str">
        <f t="shared" si="9"/>
        <v/>
      </c>
      <c r="AG43" s="698" t="str">
        <f t="shared" si="9"/>
        <v/>
      </c>
      <c r="AH43" s="698" t="str">
        <f t="shared" si="9"/>
        <v/>
      </c>
      <c r="AI43" s="698" t="str">
        <f t="shared" si="9"/>
        <v/>
      </c>
      <c r="AJ43" s="698" t="str">
        <f t="shared" si="9"/>
        <v/>
      </c>
      <c r="AK43" s="755" t="str">
        <f t="shared" si="9"/>
        <v/>
      </c>
      <c r="AL43" s="774" t="str">
        <f t="shared" si="9"/>
        <v/>
      </c>
      <c r="AM43" s="698" t="str">
        <f t="shared" si="9"/>
        <v/>
      </c>
      <c r="AN43" s="698" t="str">
        <f t="shared" si="9"/>
        <v/>
      </c>
      <c r="AO43" s="698" t="str">
        <f t="shared" si="9"/>
        <v/>
      </c>
      <c r="AP43" s="698" t="str">
        <f t="shared" si="9"/>
        <v/>
      </c>
      <c r="AQ43" s="698" t="str">
        <f t="shared" si="9"/>
        <v/>
      </c>
      <c r="AR43" s="698" t="str">
        <f t="shared" si="9"/>
        <v/>
      </c>
      <c r="AS43" s="698" t="str">
        <f t="shared" si="9"/>
        <v/>
      </c>
      <c r="AT43" s="698" t="str">
        <f t="shared" si="9"/>
        <v/>
      </c>
      <c r="AU43" s="795" t="str">
        <f t="shared" si="9"/>
        <v/>
      </c>
      <c r="AV43" s="812">
        <f t="shared" si="1"/>
        <v>0</v>
      </c>
      <c r="AW43" s="812">
        <f t="shared" si="2"/>
        <v>0</v>
      </c>
      <c r="AX43" s="829">
        <f t="shared" si="3"/>
        <v>0</v>
      </c>
      <c r="AY43" s="852"/>
      <c r="AZ43" s="872"/>
      <c r="BB43" s="466"/>
    </row>
    <row r="44" spans="1:54" ht="13.5" customHeight="1">
      <c r="A44" s="483"/>
      <c r="B44" s="499" t="s">
        <v>5</v>
      </c>
      <c r="C44" s="516" t="s">
        <v>69</v>
      </c>
      <c r="D44" s="538" t="s">
        <v>439</v>
      </c>
      <c r="E44" s="562" t="str">
        <f>+'様式第3-2号　修繕工事項目等の設定内容'!F91</f>
        <v>年</v>
      </c>
      <c r="F44" s="503"/>
      <c r="G44" s="602"/>
      <c r="H44" s="619"/>
      <c r="I44" s="635"/>
      <c r="J44" s="645">
        <v>12</v>
      </c>
      <c r="K44" s="645">
        <v>24</v>
      </c>
      <c r="L44" s="645">
        <v>36</v>
      </c>
      <c r="M44" s="645"/>
      <c r="N44" s="645"/>
      <c r="O44" s="645"/>
      <c r="P44" s="645"/>
      <c r="Q44" s="664"/>
      <c r="R44" s="686"/>
      <c r="S44" s="708"/>
      <c r="T44" s="708"/>
      <c r="U44" s="708"/>
      <c r="V44" s="708"/>
      <c r="W44" s="708"/>
      <c r="X44" s="708"/>
      <c r="Y44" s="708"/>
      <c r="Z44" s="708"/>
      <c r="AA44" s="728"/>
      <c r="AB44" s="746"/>
      <c r="AC44" s="708"/>
      <c r="AD44" s="708"/>
      <c r="AE44" s="708"/>
      <c r="AF44" s="708"/>
      <c r="AG44" s="708"/>
      <c r="AH44" s="708"/>
      <c r="AI44" s="708"/>
      <c r="AJ44" s="708"/>
      <c r="AK44" s="765"/>
      <c r="AL44" s="784"/>
      <c r="AM44" s="708"/>
      <c r="AN44" s="708"/>
      <c r="AO44" s="708"/>
      <c r="AP44" s="708"/>
      <c r="AQ44" s="708"/>
      <c r="AR44" s="708"/>
      <c r="AS44" s="708"/>
      <c r="AT44" s="708"/>
      <c r="AU44" s="805"/>
      <c r="AV44" s="821">
        <f t="shared" si="1"/>
        <v>0</v>
      </c>
      <c r="AW44" s="821">
        <f t="shared" si="2"/>
        <v>0</v>
      </c>
      <c r="AX44" s="844">
        <f t="shared" si="3"/>
        <v>0</v>
      </c>
      <c r="AY44" s="868"/>
      <c r="AZ44" s="882"/>
      <c r="BB44" s="466"/>
    </row>
    <row r="45" spans="1:54" ht="13.5" customHeight="1">
      <c r="A45" s="485" t="s">
        <v>30</v>
      </c>
      <c r="B45" s="497" t="s">
        <v>313</v>
      </c>
      <c r="C45" s="510"/>
      <c r="D45" s="510"/>
      <c r="E45" s="561"/>
      <c r="F45" s="510"/>
      <c r="G45" s="594"/>
      <c r="H45" s="612"/>
      <c r="I45" s="628"/>
      <c r="J45" s="594"/>
      <c r="K45" s="594"/>
      <c r="L45" s="594"/>
      <c r="M45" s="594"/>
      <c r="N45" s="594"/>
      <c r="O45" s="594"/>
      <c r="P45" s="594"/>
      <c r="Q45" s="355"/>
      <c r="R45" s="685" t="str">
        <f t="shared" ref="R45:AU45" si="10">IF(SUM(R46:R52)&gt;0,SUM(R46:R52),"")</f>
        <v/>
      </c>
      <c r="S45" s="698" t="str">
        <f t="shared" si="10"/>
        <v/>
      </c>
      <c r="T45" s="698" t="str">
        <f t="shared" si="10"/>
        <v/>
      </c>
      <c r="U45" s="698" t="str">
        <f t="shared" si="10"/>
        <v/>
      </c>
      <c r="V45" s="698" t="str">
        <f t="shared" si="10"/>
        <v/>
      </c>
      <c r="W45" s="698" t="str">
        <f t="shared" si="10"/>
        <v/>
      </c>
      <c r="X45" s="698" t="str">
        <f t="shared" si="10"/>
        <v/>
      </c>
      <c r="Y45" s="698" t="str">
        <f t="shared" si="10"/>
        <v/>
      </c>
      <c r="Z45" s="698" t="str">
        <f t="shared" si="10"/>
        <v/>
      </c>
      <c r="AA45" s="718" t="str">
        <f t="shared" si="10"/>
        <v/>
      </c>
      <c r="AB45" s="737" t="str">
        <f t="shared" si="10"/>
        <v/>
      </c>
      <c r="AC45" s="698" t="str">
        <f t="shared" si="10"/>
        <v/>
      </c>
      <c r="AD45" s="698" t="str">
        <f t="shared" si="10"/>
        <v/>
      </c>
      <c r="AE45" s="698" t="str">
        <f t="shared" si="10"/>
        <v/>
      </c>
      <c r="AF45" s="698" t="str">
        <f t="shared" si="10"/>
        <v/>
      </c>
      <c r="AG45" s="698" t="str">
        <f t="shared" si="10"/>
        <v/>
      </c>
      <c r="AH45" s="698" t="str">
        <f t="shared" si="10"/>
        <v/>
      </c>
      <c r="AI45" s="698" t="str">
        <f t="shared" si="10"/>
        <v/>
      </c>
      <c r="AJ45" s="698" t="str">
        <f t="shared" si="10"/>
        <v/>
      </c>
      <c r="AK45" s="755" t="str">
        <f t="shared" si="10"/>
        <v/>
      </c>
      <c r="AL45" s="774" t="str">
        <f t="shared" si="10"/>
        <v/>
      </c>
      <c r="AM45" s="698" t="str">
        <f t="shared" si="10"/>
        <v/>
      </c>
      <c r="AN45" s="698" t="str">
        <f t="shared" si="10"/>
        <v/>
      </c>
      <c r="AO45" s="698" t="str">
        <f t="shared" si="10"/>
        <v/>
      </c>
      <c r="AP45" s="698" t="str">
        <f t="shared" si="10"/>
        <v/>
      </c>
      <c r="AQ45" s="698" t="str">
        <f t="shared" si="10"/>
        <v/>
      </c>
      <c r="AR45" s="698" t="str">
        <f t="shared" si="10"/>
        <v/>
      </c>
      <c r="AS45" s="698" t="str">
        <f t="shared" si="10"/>
        <v/>
      </c>
      <c r="AT45" s="698" t="str">
        <f t="shared" si="10"/>
        <v/>
      </c>
      <c r="AU45" s="795" t="str">
        <f t="shared" si="10"/>
        <v/>
      </c>
      <c r="AV45" s="812">
        <f t="shared" si="1"/>
        <v>0</v>
      </c>
      <c r="AW45" s="812">
        <f t="shared" si="2"/>
        <v>0</v>
      </c>
      <c r="AX45" s="829">
        <f t="shared" si="3"/>
        <v>0</v>
      </c>
      <c r="AY45" s="852"/>
      <c r="AZ45" s="872"/>
      <c r="BB45" s="466"/>
    </row>
    <row r="46" spans="1:54" ht="13.5" customHeight="1">
      <c r="A46" s="481" t="s">
        <v>440</v>
      </c>
      <c r="B46" s="492" t="s">
        <v>5</v>
      </c>
      <c r="C46" s="519" t="s">
        <v>314</v>
      </c>
      <c r="D46" s="539" t="s">
        <v>170</v>
      </c>
      <c r="E46" s="554" t="str">
        <f>+'様式第3-2号　修繕工事項目等の設定内容'!F97</f>
        <v>年</v>
      </c>
      <c r="F46" s="581"/>
      <c r="G46" s="595"/>
      <c r="H46" s="613"/>
      <c r="I46" s="629"/>
      <c r="J46" s="644"/>
      <c r="K46" s="644"/>
      <c r="L46" s="644"/>
      <c r="M46" s="644"/>
      <c r="N46" s="644"/>
      <c r="O46" s="644"/>
      <c r="P46" s="644"/>
      <c r="Q46" s="655"/>
      <c r="R46" s="678"/>
      <c r="S46" s="699"/>
      <c r="T46" s="699"/>
      <c r="U46" s="699"/>
      <c r="V46" s="699"/>
      <c r="W46" s="699"/>
      <c r="X46" s="699"/>
      <c r="Y46" s="699"/>
      <c r="Z46" s="699"/>
      <c r="AA46" s="719"/>
      <c r="AB46" s="738"/>
      <c r="AC46" s="699"/>
      <c r="AD46" s="699"/>
      <c r="AE46" s="699"/>
      <c r="AF46" s="699"/>
      <c r="AG46" s="699"/>
      <c r="AH46" s="699"/>
      <c r="AI46" s="699"/>
      <c r="AJ46" s="699"/>
      <c r="AK46" s="756"/>
      <c r="AL46" s="775"/>
      <c r="AM46" s="699"/>
      <c r="AN46" s="699"/>
      <c r="AO46" s="699"/>
      <c r="AP46" s="699"/>
      <c r="AQ46" s="699"/>
      <c r="AR46" s="699"/>
      <c r="AS46" s="699"/>
      <c r="AT46" s="699"/>
      <c r="AU46" s="796"/>
      <c r="AV46" s="822">
        <f t="shared" si="1"/>
        <v>0</v>
      </c>
      <c r="AW46" s="815">
        <f t="shared" si="2"/>
        <v>0</v>
      </c>
      <c r="AX46" s="845">
        <f t="shared" si="3"/>
        <v>0</v>
      </c>
      <c r="AY46" s="855"/>
      <c r="AZ46" s="883"/>
      <c r="BB46" s="466"/>
    </row>
    <row r="47" spans="1:54" ht="13.5" customHeight="1">
      <c r="A47" s="483"/>
      <c r="B47" s="493"/>
      <c r="C47" s="520"/>
      <c r="D47" s="540" t="s">
        <v>179</v>
      </c>
      <c r="E47" s="563" t="str">
        <f>+'様式第3-2号　修繕工事項目等の設定内容'!F99</f>
        <v>年</v>
      </c>
      <c r="F47" s="585"/>
      <c r="G47" s="603"/>
      <c r="H47" s="620"/>
      <c r="I47" s="636"/>
      <c r="J47" s="646"/>
      <c r="K47" s="646"/>
      <c r="L47" s="646"/>
      <c r="M47" s="646"/>
      <c r="N47" s="646"/>
      <c r="O47" s="646"/>
      <c r="P47" s="646"/>
      <c r="Q47" s="665"/>
      <c r="R47" s="687"/>
      <c r="S47" s="709"/>
      <c r="T47" s="709"/>
      <c r="U47" s="709"/>
      <c r="V47" s="709"/>
      <c r="W47" s="709"/>
      <c r="X47" s="709"/>
      <c r="Y47" s="709"/>
      <c r="Z47" s="709"/>
      <c r="AA47" s="729"/>
      <c r="AB47" s="747"/>
      <c r="AC47" s="709"/>
      <c r="AD47" s="709"/>
      <c r="AE47" s="709"/>
      <c r="AF47" s="709"/>
      <c r="AG47" s="709"/>
      <c r="AH47" s="709"/>
      <c r="AI47" s="709"/>
      <c r="AJ47" s="709"/>
      <c r="AK47" s="766"/>
      <c r="AL47" s="785"/>
      <c r="AM47" s="709"/>
      <c r="AN47" s="709"/>
      <c r="AO47" s="709"/>
      <c r="AP47" s="709"/>
      <c r="AQ47" s="709"/>
      <c r="AR47" s="709"/>
      <c r="AS47" s="709"/>
      <c r="AT47" s="709"/>
      <c r="AU47" s="806"/>
      <c r="AV47" s="823">
        <f t="shared" si="1"/>
        <v>0</v>
      </c>
      <c r="AW47" s="826">
        <f t="shared" si="2"/>
        <v>0</v>
      </c>
      <c r="AX47" s="846">
        <f t="shared" si="3"/>
        <v>0</v>
      </c>
      <c r="AY47" s="869"/>
      <c r="AZ47" s="884"/>
      <c r="BB47" s="466"/>
    </row>
    <row r="48" spans="1:54" ht="13.5" customHeight="1">
      <c r="A48" s="483"/>
      <c r="B48" s="495"/>
      <c r="C48" s="508"/>
      <c r="D48" s="541" t="s">
        <v>400</v>
      </c>
      <c r="E48" s="555" t="s">
        <v>668</v>
      </c>
      <c r="F48" s="582"/>
      <c r="G48" s="596"/>
      <c r="H48" s="614"/>
      <c r="I48" s="630"/>
      <c r="J48" s="640"/>
      <c r="K48" s="640"/>
      <c r="L48" s="640"/>
      <c r="M48" s="640"/>
      <c r="N48" s="640"/>
      <c r="O48" s="640"/>
      <c r="P48" s="640"/>
      <c r="Q48" s="656"/>
      <c r="R48" s="676"/>
      <c r="S48" s="700"/>
      <c r="T48" s="700"/>
      <c r="U48" s="700"/>
      <c r="V48" s="700"/>
      <c r="W48" s="700"/>
      <c r="X48" s="700"/>
      <c r="Y48" s="700"/>
      <c r="Z48" s="700"/>
      <c r="AA48" s="720"/>
      <c r="AB48" s="739"/>
      <c r="AC48" s="700"/>
      <c r="AD48" s="700"/>
      <c r="AE48" s="700"/>
      <c r="AF48" s="700"/>
      <c r="AG48" s="700"/>
      <c r="AH48" s="700"/>
      <c r="AI48" s="700"/>
      <c r="AJ48" s="700"/>
      <c r="AK48" s="757"/>
      <c r="AL48" s="776"/>
      <c r="AM48" s="700"/>
      <c r="AN48" s="700"/>
      <c r="AO48" s="700"/>
      <c r="AP48" s="700"/>
      <c r="AQ48" s="700"/>
      <c r="AR48" s="700"/>
      <c r="AS48" s="700"/>
      <c r="AT48" s="700"/>
      <c r="AU48" s="797"/>
      <c r="AV48" s="814">
        <f t="shared" si="1"/>
        <v>0</v>
      </c>
      <c r="AW48" s="814">
        <f t="shared" si="2"/>
        <v>0</v>
      </c>
      <c r="AX48" s="843">
        <f t="shared" si="3"/>
        <v>0</v>
      </c>
      <c r="AY48" s="854"/>
      <c r="AZ48" s="881"/>
      <c r="BB48" s="466"/>
    </row>
    <row r="49" spans="1:54" ht="13.5" customHeight="1">
      <c r="A49" s="483"/>
      <c r="B49" s="492" t="s">
        <v>5</v>
      </c>
      <c r="C49" s="519" t="s">
        <v>22</v>
      </c>
      <c r="D49" s="542" t="s">
        <v>286</v>
      </c>
      <c r="E49" s="554" t="str">
        <f>+'様式第3-2号　修繕工事項目等の設定内容'!F101</f>
        <v>年</v>
      </c>
      <c r="F49" s="581"/>
      <c r="G49" s="595"/>
      <c r="H49" s="613"/>
      <c r="I49" s="629"/>
      <c r="J49" s="644">
        <v>25</v>
      </c>
      <c r="K49" s="644"/>
      <c r="L49" s="644"/>
      <c r="M49" s="644"/>
      <c r="N49" s="644"/>
      <c r="O49" s="644"/>
      <c r="P49" s="644"/>
      <c r="Q49" s="657"/>
      <c r="R49" s="677"/>
      <c r="S49" s="701"/>
      <c r="T49" s="701"/>
      <c r="U49" s="701"/>
      <c r="V49" s="701"/>
      <c r="W49" s="701"/>
      <c r="X49" s="701"/>
      <c r="Y49" s="701"/>
      <c r="Z49" s="701"/>
      <c r="AA49" s="721"/>
      <c r="AB49" s="675"/>
      <c r="AC49" s="701"/>
      <c r="AD49" s="701"/>
      <c r="AE49" s="701"/>
      <c r="AF49" s="701"/>
      <c r="AG49" s="701"/>
      <c r="AH49" s="701"/>
      <c r="AI49" s="701"/>
      <c r="AJ49" s="701"/>
      <c r="AK49" s="758"/>
      <c r="AL49" s="777"/>
      <c r="AM49" s="701"/>
      <c r="AN49" s="701"/>
      <c r="AO49" s="701"/>
      <c r="AP49" s="701"/>
      <c r="AQ49" s="701"/>
      <c r="AR49" s="701"/>
      <c r="AS49" s="701"/>
      <c r="AT49" s="701"/>
      <c r="AU49" s="798"/>
      <c r="AV49" s="815">
        <f t="shared" si="1"/>
        <v>0</v>
      </c>
      <c r="AW49" s="815">
        <f t="shared" si="2"/>
        <v>0</v>
      </c>
      <c r="AX49" s="845">
        <f t="shared" si="3"/>
        <v>0</v>
      </c>
      <c r="AY49" s="855"/>
      <c r="AZ49" s="883"/>
      <c r="BB49" s="466"/>
    </row>
    <row r="50" spans="1:54" ht="13.5" customHeight="1">
      <c r="A50" s="483"/>
      <c r="B50" s="495"/>
      <c r="C50" s="508"/>
      <c r="D50" s="527" t="s">
        <v>442</v>
      </c>
      <c r="E50" s="555" t="s">
        <v>35</v>
      </c>
      <c r="F50" s="582"/>
      <c r="G50" s="596"/>
      <c r="H50" s="614"/>
      <c r="I50" s="630"/>
      <c r="J50" s="640"/>
      <c r="K50" s="640"/>
      <c r="L50" s="640"/>
      <c r="M50" s="640"/>
      <c r="N50" s="640"/>
      <c r="O50" s="640"/>
      <c r="P50" s="640"/>
      <c r="Q50" s="656"/>
      <c r="R50" s="676"/>
      <c r="S50" s="700"/>
      <c r="T50" s="700"/>
      <c r="U50" s="700"/>
      <c r="V50" s="700"/>
      <c r="W50" s="700"/>
      <c r="X50" s="700"/>
      <c r="Y50" s="700"/>
      <c r="Z50" s="700"/>
      <c r="AA50" s="720"/>
      <c r="AB50" s="739"/>
      <c r="AC50" s="700"/>
      <c r="AD50" s="700"/>
      <c r="AE50" s="700"/>
      <c r="AF50" s="700"/>
      <c r="AG50" s="700"/>
      <c r="AH50" s="700"/>
      <c r="AI50" s="700"/>
      <c r="AJ50" s="700"/>
      <c r="AK50" s="757"/>
      <c r="AL50" s="776"/>
      <c r="AM50" s="700"/>
      <c r="AN50" s="700"/>
      <c r="AO50" s="700"/>
      <c r="AP50" s="700"/>
      <c r="AQ50" s="700"/>
      <c r="AR50" s="700"/>
      <c r="AS50" s="700"/>
      <c r="AT50" s="700"/>
      <c r="AU50" s="797"/>
      <c r="AV50" s="814">
        <f t="shared" si="1"/>
        <v>0</v>
      </c>
      <c r="AW50" s="814">
        <f t="shared" si="2"/>
        <v>0</v>
      </c>
      <c r="AX50" s="831">
        <f t="shared" si="3"/>
        <v>0</v>
      </c>
      <c r="AY50" s="854"/>
      <c r="AZ50" s="874"/>
      <c r="BB50" s="466"/>
    </row>
    <row r="51" spans="1:54" ht="13.5" customHeight="1">
      <c r="A51" s="483"/>
      <c r="B51" s="492" t="s">
        <v>5</v>
      </c>
      <c r="C51" s="519" t="s">
        <v>1</v>
      </c>
      <c r="D51" s="543" t="s">
        <v>286</v>
      </c>
      <c r="E51" s="564" t="str">
        <f>+'様式第3-2号　修繕工事項目等の設定内容'!F105</f>
        <v>年</v>
      </c>
      <c r="F51" s="583"/>
      <c r="G51" s="597"/>
      <c r="H51" s="615"/>
      <c r="I51" s="631"/>
      <c r="J51" s="641"/>
      <c r="K51" s="641"/>
      <c r="L51" s="641"/>
      <c r="M51" s="641"/>
      <c r="N51" s="641"/>
      <c r="O51" s="641"/>
      <c r="P51" s="641"/>
      <c r="Q51" s="657"/>
      <c r="R51" s="677"/>
      <c r="S51" s="701"/>
      <c r="T51" s="701"/>
      <c r="U51" s="701"/>
      <c r="V51" s="701"/>
      <c r="W51" s="701"/>
      <c r="X51" s="701"/>
      <c r="Y51" s="701"/>
      <c r="Z51" s="701"/>
      <c r="AA51" s="721"/>
      <c r="AB51" s="675"/>
      <c r="AC51" s="701"/>
      <c r="AD51" s="701"/>
      <c r="AE51" s="701"/>
      <c r="AF51" s="701"/>
      <c r="AG51" s="701"/>
      <c r="AH51" s="701"/>
      <c r="AI51" s="701"/>
      <c r="AJ51" s="701"/>
      <c r="AK51" s="758"/>
      <c r="AL51" s="777"/>
      <c r="AM51" s="701"/>
      <c r="AN51" s="701"/>
      <c r="AO51" s="701"/>
      <c r="AP51" s="701"/>
      <c r="AQ51" s="701"/>
      <c r="AR51" s="701"/>
      <c r="AS51" s="701"/>
      <c r="AT51" s="701"/>
      <c r="AU51" s="798"/>
      <c r="AV51" s="815">
        <f t="shared" si="1"/>
        <v>0</v>
      </c>
      <c r="AW51" s="815">
        <f t="shared" si="2"/>
        <v>0</v>
      </c>
      <c r="AX51" s="832">
        <f t="shared" si="3"/>
        <v>0</v>
      </c>
      <c r="AY51" s="855"/>
      <c r="AZ51" s="875"/>
      <c r="BB51" s="466"/>
    </row>
    <row r="52" spans="1:54" ht="13.5" customHeight="1">
      <c r="A52" s="483"/>
      <c r="B52" s="495"/>
      <c r="C52" s="508"/>
      <c r="D52" s="544" t="s">
        <v>437</v>
      </c>
      <c r="E52" s="565" t="str">
        <f>+'様式第3-2号　修繕工事項目等の設定内容'!F107</f>
        <v>年</v>
      </c>
      <c r="F52" s="584"/>
      <c r="G52" s="600"/>
      <c r="H52" s="617"/>
      <c r="I52" s="633"/>
      <c r="J52" s="643"/>
      <c r="K52" s="643"/>
      <c r="L52" s="643"/>
      <c r="M52" s="643"/>
      <c r="N52" s="643"/>
      <c r="O52" s="643"/>
      <c r="P52" s="643"/>
      <c r="Q52" s="655"/>
      <c r="R52" s="678"/>
      <c r="S52" s="699"/>
      <c r="T52" s="699"/>
      <c r="U52" s="699"/>
      <c r="V52" s="699"/>
      <c r="W52" s="699"/>
      <c r="X52" s="699"/>
      <c r="Y52" s="699"/>
      <c r="Z52" s="699"/>
      <c r="AA52" s="719"/>
      <c r="AB52" s="738"/>
      <c r="AC52" s="699"/>
      <c r="AD52" s="699"/>
      <c r="AE52" s="699"/>
      <c r="AF52" s="699"/>
      <c r="AG52" s="699"/>
      <c r="AH52" s="699"/>
      <c r="AI52" s="699"/>
      <c r="AJ52" s="699"/>
      <c r="AK52" s="756"/>
      <c r="AL52" s="775"/>
      <c r="AM52" s="699"/>
      <c r="AN52" s="699"/>
      <c r="AO52" s="699"/>
      <c r="AP52" s="699"/>
      <c r="AQ52" s="699"/>
      <c r="AR52" s="699"/>
      <c r="AS52" s="699"/>
      <c r="AT52" s="699"/>
      <c r="AU52" s="796"/>
      <c r="AV52" s="813">
        <f t="shared" si="1"/>
        <v>0</v>
      </c>
      <c r="AW52" s="813">
        <f t="shared" si="2"/>
        <v>0</v>
      </c>
      <c r="AX52" s="834">
        <f t="shared" si="3"/>
        <v>0</v>
      </c>
      <c r="AY52" s="853"/>
      <c r="AZ52" s="880"/>
      <c r="BB52" s="466"/>
    </row>
    <row r="53" spans="1:54" ht="13.5" customHeight="1">
      <c r="A53" s="486"/>
      <c r="B53" s="497" t="s">
        <v>315</v>
      </c>
      <c r="C53" s="510"/>
      <c r="D53" s="510"/>
      <c r="E53" s="566"/>
      <c r="F53" s="510"/>
      <c r="G53" s="594"/>
      <c r="H53" s="612"/>
      <c r="I53" s="628"/>
      <c r="J53" s="594"/>
      <c r="K53" s="594"/>
      <c r="L53" s="594"/>
      <c r="M53" s="594"/>
      <c r="N53" s="594"/>
      <c r="O53" s="594"/>
      <c r="P53" s="594"/>
      <c r="Q53" s="355"/>
      <c r="R53" s="685" t="str">
        <f t="shared" ref="R53:AU53" si="11">IF(SUM(R54:R58)&gt;0,SUM(R54:R58),"")</f>
        <v/>
      </c>
      <c r="S53" s="698" t="str">
        <f t="shared" si="11"/>
        <v/>
      </c>
      <c r="T53" s="698" t="str">
        <f t="shared" si="11"/>
        <v/>
      </c>
      <c r="U53" s="698" t="str">
        <f t="shared" si="11"/>
        <v/>
      </c>
      <c r="V53" s="698" t="str">
        <f t="shared" si="11"/>
        <v/>
      </c>
      <c r="W53" s="698" t="str">
        <f t="shared" si="11"/>
        <v/>
      </c>
      <c r="X53" s="698" t="str">
        <f t="shared" si="11"/>
        <v/>
      </c>
      <c r="Y53" s="698" t="str">
        <f t="shared" si="11"/>
        <v/>
      </c>
      <c r="Z53" s="698" t="str">
        <f t="shared" si="11"/>
        <v/>
      </c>
      <c r="AA53" s="718" t="str">
        <f t="shared" si="11"/>
        <v/>
      </c>
      <c r="AB53" s="737" t="str">
        <f t="shared" si="11"/>
        <v/>
      </c>
      <c r="AC53" s="698" t="str">
        <f t="shared" si="11"/>
        <v/>
      </c>
      <c r="AD53" s="698" t="str">
        <f t="shared" si="11"/>
        <v/>
      </c>
      <c r="AE53" s="698" t="str">
        <f t="shared" si="11"/>
        <v/>
      </c>
      <c r="AF53" s="698" t="str">
        <f t="shared" si="11"/>
        <v/>
      </c>
      <c r="AG53" s="698" t="str">
        <f t="shared" si="11"/>
        <v/>
      </c>
      <c r="AH53" s="698" t="str">
        <f t="shared" si="11"/>
        <v/>
      </c>
      <c r="AI53" s="698" t="str">
        <f t="shared" si="11"/>
        <v/>
      </c>
      <c r="AJ53" s="698" t="str">
        <f t="shared" si="11"/>
        <v/>
      </c>
      <c r="AK53" s="755" t="str">
        <f t="shared" si="11"/>
        <v/>
      </c>
      <c r="AL53" s="774" t="str">
        <f t="shared" si="11"/>
        <v/>
      </c>
      <c r="AM53" s="698" t="str">
        <f t="shared" si="11"/>
        <v/>
      </c>
      <c r="AN53" s="698" t="str">
        <f t="shared" si="11"/>
        <v/>
      </c>
      <c r="AO53" s="698" t="str">
        <f t="shared" si="11"/>
        <v/>
      </c>
      <c r="AP53" s="698" t="str">
        <f t="shared" si="11"/>
        <v/>
      </c>
      <c r="AQ53" s="698" t="str">
        <f t="shared" si="11"/>
        <v/>
      </c>
      <c r="AR53" s="698" t="str">
        <f t="shared" si="11"/>
        <v/>
      </c>
      <c r="AS53" s="698" t="str">
        <f t="shared" si="11"/>
        <v/>
      </c>
      <c r="AT53" s="698" t="str">
        <f t="shared" si="11"/>
        <v/>
      </c>
      <c r="AU53" s="795" t="str">
        <f t="shared" si="11"/>
        <v/>
      </c>
      <c r="AV53" s="812">
        <f t="shared" si="1"/>
        <v>0</v>
      </c>
      <c r="AW53" s="812">
        <f t="shared" si="2"/>
        <v>0</v>
      </c>
      <c r="AX53" s="829">
        <f t="shared" si="3"/>
        <v>0</v>
      </c>
      <c r="AY53" s="852"/>
      <c r="AZ53" s="872"/>
      <c r="BB53" s="466"/>
    </row>
    <row r="54" spans="1:54" ht="13.5" customHeight="1">
      <c r="A54" s="483"/>
      <c r="B54" s="492"/>
      <c r="C54" s="519" t="s">
        <v>316</v>
      </c>
      <c r="D54" s="545" t="s">
        <v>443</v>
      </c>
      <c r="E54" s="556" t="str">
        <f>+'様式第3-2号　修繕工事項目等の設定内容'!F110</f>
        <v>年</v>
      </c>
      <c r="F54" s="581"/>
      <c r="G54" s="595"/>
      <c r="H54" s="613"/>
      <c r="I54" s="629"/>
      <c r="J54" s="644">
        <v>25</v>
      </c>
      <c r="K54" s="644"/>
      <c r="L54" s="644"/>
      <c r="M54" s="644"/>
      <c r="N54" s="644"/>
      <c r="O54" s="644"/>
      <c r="P54" s="644"/>
      <c r="Q54" s="655"/>
      <c r="R54" s="678"/>
      <c r="S54" s="699"/>
      <c r="T54" s="699"/>
      <c r="U54" s="699"/>
      <c r="V54" s="699"/>
      <c r="W54" s="699"/>
      <c r="X54" s="699"/>
      <c r="Y54" s="699"/>
      <c r="Z54" s="699"/>
      <c r="AA54" s="719"/>
      <c r="AB54" s="738"/>
      <c r="AC54" s="699"/>
      <c r="AD54" s="699"/>
      <c r="AE54" s="699"/>
      <c r="AF54" s="699"/>
      <c r="AG54" s="699"/>
      <c r="AH54" s="699"/>
      <c r="AI54" s="699"/>
      <c r="AJ54" s="699"/>
      <c r="AK54" s="756"/>
      <c r="AL54" s="775"/>
      <c r="AM54" s="699"/>
      <c r="AN54" s="699"/>
      <c r="AO54" s="699"/>
      <c r="AP54" s="699"/>
      <c r="AQ54" s="699"/>
      <c r="AR54" s="699"/>
      <c r="AS54" s="699"/>
      <c r="AT54" s="699"/>
      <c r="AU54" s="796"/>
      <c r="AV54" s="813">
        <f t="shared" si="1"/>
        <v>0</v>
      </c>
      <c r="AW54" s="813">
        <f t="shared" si="2"/>
        <v>0</v>
      </c>
      <c r="AX54" s="834">
        <f t="shared" si="3"/>
        <v>0</v>
      </c>
      <c r="AY54" s="853"/>
      <c r="AZ54" s="880"/>
      <c r="BB54" s="466"/>
    </row>
    <row r="55" spans="1:54" ht="13.5" customHeight="1">
      <c r="A55" s="483"/>
      <c r="B55" s="493"/>
      <c r="C55" s="520"/>
      <c r="D55" s="540" t="s">
        <v>179</v>
      </c>
      <c r="E55" s="563" t="str">
        <f>+'様式第3-2号　修繕工事項目等の設定内容'!F112</f>
        <v>年</v>
      </c>
      <c r="F55" s="585"/>
      <c r="G55" s="603"/>
      <c r="H55" s="620"/>
      <c r="I55" s="636"/>
      <c r="J55" s="646"/>
      <c r="K55" s="646"/>
      <c r="L55" s="646"/>
      <c r="M55" s="646"/>
      <c r="N55" s="646"/>
      <c r="O55" s="646"/>
      <c r="P55" s="646"/>
      <c r="Q55" s="665"/>
      <c r="R55" s="687"/>
      <c r="S55" s="709"/>
      <c r="T55" s="709"/>
      <c r="U55" s="709"/>
      <c r="V55" s="709"/>
      <c r="W55" s="709"/>
      <c r="X55" s="709"/>
      <c r="Y55" s="709"/>
      <c r="Z55" s="709"/>
      <c r="AA55" s="729"/>
      <c r="AB55" s="747"/>
      <c r="AC55" s="709"/>
      <c r="AD55" s="709"/>
      <c r="AE55" s="709"/>
      <c r="AF55" s="709"/>
      <c r="AG55" s="709"/>
      <c r="AH55" s="709"/>
      <c r="AI55" s="709"/>
      <c r="AJ55" s="709"/>
      <c r="AK55" s="766"/>
      <c r="AL55" s="785"/>
      <c r="AM55" s="709"/>
      <c r="AN55" s="709"/>
      <c r="AO55" s="709"/>
      <c r="AP55" s="709"/>
      <c r="AQ55" s="709"/>
      <c r="AR55" s="709"/>
      <c r="AS55" s="709"/>
      <c r="AT55" s="709"/>
      <c r="AU55" s="806"/>
      <c r="AV55" s="823">
        <f t="shared" si="1"/>
        <v>0</v>
      </c>
      <c r="AW55" s="826">
        <f t="shared" si="2"/>
        <v>0</v>
      </c>
      <c r="AX55" s="846">
        <f t="shared" si="3"/>
        <v>0</v>
      </c>
      <c r="AY55" s="869"/>
      <c r="AZ55" s="884"/>
      <c r="BB55" s="466"/>
    </row>
    <row r="56" spans="1:54" ht="13.5" customHeight="1">
      <c r="A56" s="483"/>
      <c r="B56" s="495"/>
      <c r="C56" s="508"/>
      <c r="D56" s="546" t="s">
        <v>361</v>
      </c>
      <c r="E56" s="567" t="str">
        <f>+E48</f>
        <v>年</v>
      </c>
      <c r="F56" s="582"/>
      <c r="G56" s="596"/>
      <c r="H56" s="614"/>
      <c r="I56" s="630"/>
      <c r="J56" s="640"/>
      <c r="K56" s="640"/>
      <c r="L56" s="640"/>
      <c r="M56" s="640"/>
      <c r="N56" s="640"/>
      <c r="O56" s="640"/>
      <c r="P56" s="640"/>
      <c r="Q56" s="659"/>
      <c r="R56" s="680"/>
      <c r="S56" s="703"/>
      <c r="T56" s="703"/>
      <c r="U56" s="703"/>
      <c r="V56" s="703"/>
      <c r="W56" s="703"/>
      <c r="X56" s="703"/>
      <c r="Y56" s="703"/>
      <c r="Z56" s="703"/>
      <c r="AA56" s="723"/>
      <c r="AB56" s="741"/>
      <c r="AC56" s="703"/>
      <c r="AD56" s="703"/>
      <c r="AE56" s="703"/>
      <c r="AF56" s="703"/>
      <c r="AG56" s="703"/>
      <c r="AH56" s="703"/>
      <c r="AI56" s="703"/>
      <c r="AJ56" s="703"/>
      <c r="AK56" s="760"/>
      <c r="AL56" s="779"/>
      <c r="AM56" s="703"/>
      <c r="AN56" s="703"/>
      <c r="AO56" s="703"/>
      <c r="AP56" s="703"/>
      <c r="AQ56" s="703"/>
      <c r="AR56" s="703"/>
      <c r="AS56" s="703"/>
      <c r="AT56" s="703"/>
      <c r="AU56" s="800"/>
      <c r="AV56" s="816">
        <f t="shared" si="1"/>
        <v>0</v>
      </c>
      <c r="AW56" s="816">
        <f t="shared" si="2"/>
        <v>0</v>
      </c>
      <c r="AX56" s="831">
        <f t="shared" si="3"/>
        <v>0</v>
      </c>
      <c r="AY56" s="858"/>
      <c r="AZ56" s="874"/>
      <c r="BB56" s="466"/>
    </row>
    <row r="57" spans="1:54" ht="13.5" customHeight="1">
      <c r="A57" s="483"/>
      <c r="B57" s="492"/>
      <c r="C57" s="519" t="s">
        <v>318</v>
      </c>
      <c r="D57" s="547" t="s">
        <v>286</v>
      </c>
      <c r="E57" s="568" t="str">
        <f>+'様式第3-2号　修繕工事項目等の設定内容'!F114</f>
        <v>年</v>
      </c>
      <c r="F57" s="583"/>
      <c r="G57" s="597"/>
      <c r="H57" s="615"/>
      <c r="I57" s="631"/>
      <c r="J57" s="641"/>
      <c r="K57" s="641"/>
      <c r="L57" s="641"/>
      <c r="M57" s="641"/>
      <c r="N57" s="641"/>
      <c r="O57" s="641"/>
      <c r="P57" s="641"/>
      <c r="Q57" s="657"/>
      <c r="R57" s="677"/>
      <c r="S57" s="701"/>
      <c r="T57" s="701"/>
      <c r="U57" s="701"/>
      <c r="V57" s="701"/>
      <c r="W57" s="701"/>
      <c r="X57" s="701"/>
      <c r="Y57" s="701"/>
      <c r="Z57" s="701"/>
      <c r="AA57" s="721"/>
      <c r="AB57" s="675"/>
      <c r="AC57" s="701"/>
      <c r="AD57" s="701"/>
      <c r="AE57" s="701"/>
      <c r="AF57" s="701"/>
      <c r="AG57" s="701"/>
      <c r="AH57" s="701"/>
      <c r="AI57" s="701"/>
      <c r="AJ57" s="701"/>
      <c r="AK57" s="758"/>
      <c r="AL57" s="777"/>
      <c r="AM57" s="701"/>
      <c r="AN57" s="701"/>
      <c r="AO57" s="701"/>
      <c r="AP57" s="701"/>
      <c r="AQ57" s="701"/>
      <c r="AR57" s="701"/>
      <c r="AS57" s="701"/>
      <c r="AT57" s="701"/>
      <c r="AU57" s="798"/>
      <c r="AV57" s="815">
        <f t="shared" si="1"/>
        <v>0</v>
      </c>
      <c r="AW57" s="815">
        <f t="shared" si="2"/>
        <v>0</v>
      </c>
      <c r="AX57" s="845">
        <f t="shared" si="3"/>
        <v>0</v>
      </c>
      <c r="AY57" s="855"/>
      <c r="AZ57" s="883"/>
      <c r="BB57" s="466"/>
    </row>
    <row r="58" spans="1:54" ht="13.5" customHeight="1">
      <c r="A58" s="483"/>
      <c r="B58" s="495"/>
      <c r="C58" s="509"/>
      <c r="D58" s="548" t="s">
        <v>437</v>
      </c>
      <c r="E58" s="569" t="str">
        <f>+'様式第3-2号　修繕工事項目等の設定内容'!F116</f>
        <v>年</v>
      </c>
      <c r="F58" s="584"/>
      <c r="G58" s="600"/>
      <c r="H58" s="617"/>
      <c r="I58" s="633"/>
      <c r="J58" s="643"/>
      <c r="K58" s="643"/>
      <c r="L58" s="643"/>
      <c r="M58" s="643"/>
      <c r="N58" s="643"/>
      <c r="O58" s="643"/>
      <c r="P58" s="643"/>
      <c r="Q58" s="655"/>
      <c r="R58" s="678"/>
      <c r="S58" s="699"/>
      <c r="T58" s="699"/>
      <c r="U58" s="699"/>
      <c r="V58" s="699"/>
      <c r="W58" s="699"/>
      <c r="X58" s="699"/>
      <c r="Y58" s="699"/>
      <c r="Z58" s="699"/>
      <c r="AA58" s="719"/>
      <c r="AB58" s="738"/>
      <c r="AC58" s="699"/>
      <c r="AD58" s="699"/>
      <c r="AE58" s="699"/>
      <c r="AF58" s="699"/>
      <c r="AG58" s="699"/>
      <c r="AH58" s="699"/>
      <c r="AI58" s="699"/>
      <c r="AJ58" s="699"/>
      <c r="AK58" s="756"/>
      <c r="AL58" s="775"/>
      <c r="AM58" s="699"/>
      <c r="AN58" s="699"/>
      <c r="AO58" s="699"/>
      <c r="AP58" s="699"/>
      <c r="AQ58" s="699"/>
      <c r="AR58" s="699"/>
      <c r="AS58" s="699"/>
      <c r="AT58" s="699"/>
      <c r="AU58" s="796"/>
      <c r="AV58" s="813">
        <f t="shared" si="1"/>
        <v>0</v>
      </c>
      <c r="AW58" s="813">
        <f t="shared" si="2"/>
        <v>0</v>
      </c>
      <c r="AX58" s="834">
        <f t="shared" si="3"/>
        <v>0</v>
      </c>
      <c r="AY58" s="853"/>
      <c r="AZ58" s="880"/>
      <c r="BB58" s="466"/>
    </row>
    <row r="59" spans="1:54" ht="13.5" customHeight="1">
      <c r="A59" s="486"/>
      <c r="B59" s="497" t="s">
        <v>320</v>
      </c>
      <c r="C59" s="510"/>
      <c r="D59" s="510"/>
      <c r="E59" s="566"/>
      <c r="F59" s="510"/>
      <c r="G59" s="594"/>
      <c r="H59" s="612"/>
      <c r="I59" s="628"/>
      <c r="J59" s="594"/>
      <c r="K59" s="594"/>
      <c r="L59" s="594"/>
      <c r="M59" s="594"/>
      <c r="N59" s="594"/>
      <c r="O59" s="594"/>
      <c r="P59" s="594"/>
      <c r="Q59" s="355"/>
      <c r="R59" s="685" t="str">
        <f t="shared" ref="R59:AU59" si="12">IF(SUM(R60:R60)&gt;0,SUM(R60:R60),"")</f>
        <v/>
      </c>
      <c r="S59" s="698" t="str">
        <f t="shared" si="12"/>
        <v/>
      </c>
      <c r="T59" s="698" t="str">
        <f t="shared" si="12"/>
        <v/>
      </c>
      <c r="U59" s="698" t="str">
        <f t="shared" si="12"/>
        <v/>
      </c>
      <c r="V59" s="698" t="str">
        <f t="shared" si="12"/>
        <v/>
      </c>
      <c r="W59" s="698" t="str">
        <f t="shared" si="12"/>
        <v/>
      </c>
      <c r="X59" s="698" t="str">
        <f t="shared" si="12"/>
        <v/>
      </c>
      <c r="Y59" s="698" t="str">
        <f t="shared" si="12"/>
        <v/>
      </c>
      <c r="Z59" s="698" t="str">
        <f t="shared" si="12"/>
        <v/>
      </c>
      <c r="AA59" s="718" t="str">
        <f t="shared" si="12"/>
        <v/>
      </c>
      <c r="AB59" s="737" t="str">
        <f t="shared" si="12"/>
        <v/>
      </c>
      <c r="AC59" s="698" t="str">
        <f t="shared" si="12"/>
        <v/>
      </c>
      <c r="AD59" s="698" t="str">
        <f t="shared" si="12"/>
        <v/>
      </c>
      <c r="AE59" s="698" t="str">
        <f t="shared" si="12"/>
        <v/>
      </c>
      <c r="AF59" s="698" t="str">
        <f t="shared" si="12"/>
        <v/>
      </c>
      <c r="AG59" s="698" t="str">
        <f t="shared" si="12"/>
        <v/>
      </c>
      <c r="AH59" s="698" t="str">
        <f t="shared" si="12"/>
        <v/>
      </c>
      <c r="AI59" s="698" t="str">
        <f t="shared" si="12"/>
        <v/>
      </c>
      <c r="AJ59" s="698" t="str">
        <f t="shared" si="12"/>
        <v/>
      </c>
      <c r="AK59" s="755" t="str">
        <f t="shared" si="12"/>
        <v/>
      </c>
      <c r="AL59" s="774" t="str">
        <f t="shared" si="12"/>
        <v/>
      </c>
      <c r="AM59" s="698" t="str">
        <f t="shared" si="12"/>
        <v/>
      </c>
      <c r="AN59" s="698" t="str">
        <f t="shared" si="12"/>
        <v/>
      </c>
      <c r="AO59" s="698" t="str">
        <f t="shared" si="12"/>
        <v/>
      </c>
      <c r="AP59" s="698" t="str">
        <f t="shared" si="12"/>
        <v/>
      </c>
      <c r="AQ59" s="698" t="str">
        <f t="shared" si="12"/>
        <v/>
      </c>
      <c r="AR59" s="698" t="str">
        <f t="shared" si="12"/>
        <v/>
      </c>
      <c r="AS59" s="698" t="str">
        <f t="shared" si="12"/>
        <v/>
      </c>
      <c r="AT59" s="698" t="str">
        <f t="shared" si="12"/>
        <v/>
      </c>
      <c r="AU59" s="795" t="str">
        <f t="shared" si="12"/>
        <v/>
      </c>
      <c r="AV59" s="812">
        <f t="shared" si="1"/>
        <v>0</v>
      </c>
      <c r="AW59" s="812">
        <f t="shared" si="2"/>
        <v>0</v>
      </c>
      <c r="AX59" s="829">
        <f t="shared" si="3"/>
        <v>0</v>
      </c>
      <c r="AY59" s="852"/>
      <c r="AZ59" s="872"/>
      <c r="BB59" s="466"/>
    </row>
    <row r="60" spans="1:54" ht="13.5" customHeight="1">
      <c r="A60" s="483"/>
      <c r="B60" s="498" t="s">
        <v>323</v>
      </c>
      <c r="C60" s="515" t="s">
        <v>325</v>
      </c>
      <c r="D60" s="534" t="s">
        <v>276</v>
      </c>
      <c r="E60" s="570" t="str">
        <f>+'様式第3-2号　修繕工事項目等の設定内容'!F119</f>
        <v xml:space="preserve">
年</v>
      </c>
      <c r="F60" s="523"/>
      <c r="G60" s="599"/>
      <c r="H60" s="616"/>
      <c r="I60" s="632"/>
      <c r="J60" s="642">
        <v>30</v>
      </c>
      <c r="K60" s="642"/>
      <c r="L60" s="642"/>
      <c r="M60" s="642"/>
      <c r="N60" s="642"/>
      <c r="O60" s="642"/>
      <c r="P60" s="642"/>
      <c r="Q60" s="655"/>
      <c r="R60" s="678"/>
      <c r="S60" s="699"/>
      <c r="T60" s="699"/>
      <c r="U60" s="699"/>
      <c r="V60" s="699"/>
      <c r="W60" s="699"/>
      <c r="X60" s="699"/>
      <c r="Y60" s="699"/>
      <c r="Z60" s="699"/>
      <c r="AA60" s="719"/>
      <c r="AB60" s="738"/>
      <c r="AC60" s="699"/>
      <c r="AD60" s="699"/>
      <c r="AE60" s="699"/>
      <c r="AF60" s="699"/>
      <c r="AG60" s="699"/>
      <c r="AH60" s="699"/>
      <c r="AI60" s="699"/>
      <c r="AJ60" s="699"/>
      <c r="AK60" s="756"/>
      <c r="AL60" s="775"/>
      <c r="AM60" s="699"/>
      <c r="AN60" s="699"/>
      <c r="AO60" s="699"/>
      <c r="AP60" s="699"/>
      <c r="AQ60" s="699"/>
      <c r="AR60" s="699"/>
      <c r="AS60" s="699"/>
      <c r="AT60" s="699"/>
      <c r="AU60" s="796"/>
      <c r="AV60" s="813">
        <f t="shared" si="1"/>
        <v>0</v>
      </c>
      <c r="AW60" s="813">
        <f t="shared" si="2"/>
        <v>0</v>
      </c>
      <c r="AX60" s="834">
        <f t="shared" si="3"/>
        <v>0</v>
      </c>
      <c r="AY60" s="853"/>
      <c r="AZ60" s="880"/>
      <c r="BB60" s="466"/>
    </row>
    <row r="61" spans="1:54" ht="13.5" customHeight="1">
      <c r="A61" s="486"/>
      <c r="B61" s="497" t="s">
        <v>327</v>
      </c>
      <c r="C61" s="510"/>
      <c r="D61" s="510"/>
      <c r="E61" s="566"/>
      <c r="F61" s="510"/>
      <c r="G61" s="594"/>
      <c r="H61" s="612"/>
      <c r="I61" s="628"/>
      <c r="J61" s="594"/>
      <c r="K61" s="594"/>
      <c r="L61" s="594"/>
      <c r="M61" s="594"/>
      <c r="N61" s="594"/>
      <c r="O61" s="594"/>
      <c r="P61" s="594"/>
      <c r="Q61" s="355"/>
      <c r="R61" s="685" t="str">
        <f t="shared" ref="R61:AU61" si="13">IF(SUM(R62:R63)&gt;0,SUM(R62:R63),"")</f>
        <v/>
      </c>
      <c r="S61" s="698" t="str">
        <f t="shared" si="13"/>
        <v/>
      </c>
      <c r="T61" s="698" t="str">
        <f t="shared" si="13"/>
        <v/>
      </c>
      <c r="U61" s="698" t="str">
        <f t="shared" si="13"/>
        <v/>
      </c>
      <c r="V61" s="698" t="str">
        <f t="shared" si="13"/>
        <v/>
      </c>
      <c r="W61" s="698" t="str">
        <f t="shared" si="13"/>
        <v/>
      </c>
      <c r="X61" s="698" t="str">
        <f t="shared" si="13"/>
        <v/>
      </c>
      <c r="Y61" s="698" t="str">
        <f t="shared" si="13"/>
        <v/>
      </c>
      <c r="Z61" s="698" t="str">
        <f t="shared" si="13"/>
        <v/>
      </c>
      <c r="AA61" s="718" t="str">
        <f t="shared" si="13"/>
        <v/>
      </c>
      <c r="AB61" s="737" t="str">
        <f t="shared" si="13"/>
        <v/>
      </c>
      <c r="AC61" s="698" t="str">
        <f t="shared" si="13"/>
        <v/>
      </c>
      <c r="AD61" s="698" t="str">
        <f t="shared" si="13"/>
        <v/>
      </c>
      <c r="AE61" s="698" t="str">
        <f t="shared" si="13"/>
        <v/>
      </c>
      <c r="AF61" s="698" t="str">
        <f t="shared" si="13"/>
        <v/>
      </c>
      <c r="AG61" s="698" t="str">
        <f t="shared" si="13"/>
        <v/>
      </c>
      <c r="AH61" s="698" t="str">
        <f t="shared" si="13"/>
        <v/>
      </c>
      <c r="AI61" s="698" t="str">
        <f t="shared" si="13"/>
        <v/>
      </c>
      <c r="AJ61" s="698" t="str">
        <f t="shared" si="13"/>
        <v/>
      </c>
      <c r="AK61" s="755" t="str">
        <f t="shared" si="13"/>
        <v/>
      </c>
      <c r="AL61" s="774" t="str">
        <f t="shared" si="13"/>
        <v/>
      </c>
      <c r="AM61" s="698" t="str">
        <f t="shared" si="13"/>
        <v/>
      </c>
      <c r="AN61" s="698" t="str">
        <f t="shared" si="13"/>
        <v/>
      </c>
      <c r="AO61" s="698" t="str">
        <f t="shared" si="13"/>
        <v/>
      </c>
      <c r="AP61" s="698" t="str">
        <f t="shared" si="13"/>
        <v/>
      </c>
      <c r="AQ61" s="698" t="str">
        <f t="shared" si="13"/>
        <v/>
      </c>
      <c r="AR61" s="698" t="str">
        <f t="shared" si="13"/>
        <v/>
      </c>
      <c r="AS61" s="698" t="str">
        <f t="shared" si="13"/>
        <v/>
      </c>
      <c r="AT61" s="698" t="str">
        <f t="shared" si="13"/>
        <v/>
      </c>
      <c r="AU61" s="795" t="str">
        <f t="shared" si="13"/>
        <v/>
      </c>
      <c r="AV61" s="812">
        <f t="shared" si="1"/>
        <v>0</v>
      </c>
      <c r="AW61" s="812">
        <f t="shared" si="2"/>
        <v>0</v>
      </c>
      <c r="AX61" s="829">
        <f t="shared" si="3"/>
        <v>0</v>
      </c>
      <c r="AY61" s="852"/>
      <c r="AZ61" s="872"/>
      <c r="BB61" s="466"/>
    </row>
    <row r="62" spans="1:54" ht="13.5" customHeight="1">
      <c r="A62" s="486"/>
      <c r="B62" s="498"/>
      <c r="C62" s="515" t="s">
        <v>329</v>
      </c>
      <c r="D62" s="529" t="s">
        <v>437</v>
      </c>
      <c r="E62" s="570" t="str">
        <f>+'様式第3-2号　修繕工事項目等の設定内容'!F122</f>
        <v>年</v>
      </c>
      <c r="F62" s="523"/>
      <c r="G62" s="599"/>
      <c r="H62" s="616"/>
      <c r="I62" s="632"/>
      <c r="J62" s="599"/>
      <c r="K62" s="599"/>
      <c r="L62" s="599"/>
      <c r="M62" s="599"/>
      <c r="N62" s="599"/>
      <c r="O62" s="599"/>
      <c r="P62" s="599"/>
      <c r="Q62" s="660"/>
      <c r="R62" s="681"/>
      <c r="S62" s="704"/>
      <c r="T62" s="704"/>
      <c r="U62" s="704"/>
      <c r="V62" s="704"/>
      <c r="W62" s="704"/>
      <c r="X62" s="704"/>
      <c r="Y62" s="704"/>
      <c r="Z62" s="704"/>
      <c r="AA62" s="724"/>
      <c r="AB62" s="742"/>
      <c r="AC62" s="704"/>
      <c r="AD62" s="704"/>
      <c r="AE62" s="704"/>
      <c r="AF62" s="704"/>
      <c r="AG62" s="704"/>
      <c r="AH62" s="704"/>
      <c r="AI62" s="704"/>
      <c r="AJ62" s="704"/>
      <c r="AK62" s="761"/>
      <c r="AL62" s="780"/>
      <c r="AM62" s="704"/>
      <c r="AN62" s="704"/>
      <c r="AO62" s="704"/>
      <c r="AP62" s="704"/>
      <c r="AQ62" s="704"/>
      <c r="AR62" s="704"/>
      <c r="AS62" s="704"/>
      <c r="AT62" s="704"/>
      <c r="AU62" s="801"/>
      <c r="AV62" s="817">
        <f t="shared" si="1"/>
        <v>0</v>
      </c>
      <c r="AW62" s="817">
        <f t="shared" si="2"/>
        <v>0</v>
      </c>
      <c r="AX62" s="828">
        <f t="shared" si="3"/>
        <v>0</v>
      </c>
      <c r="AY62" s="867"/>
      <c r="AZ62" s="878"/>
      <c r="BB62" s="466"/>
    </row>
    <row r="63" spans="1:54" ht="13.5" customHeight="1">
      <c r="A63" s="486"/>
      <c r="B63" s="498"/>
      <c r="C63" s="515" t="s">
        <v>331</v>
      </c>
      <c r="D63" s="529" t="s">
        <v>437</v>
      </c>
      <c r="E63" s="570" t="str">
        <f>+'様式第3-2号　修繕工事項目等の設定内容'!F124</f>
        <v>年</v>
      </c>
      <c r="F63" s="523"/>
      <c r="G63" s="599"/>
      <c r="H63" s="616"/>
      <c r="I63" s="632"/>
      <c r="J63" s="599"/>
      <c r="K63" s="599"/>
      <c r="L63" s="599"/>
      <c r="M63" s="599"/>
      <c r="N63" s="599"/>
      <c r="O63" s="599"/>
      <c r="P63" s="599"/>
      <c r="Q63" s="660"/>
      <c r="R63" s="681"/>
      <c r="S63" s="704"/>
      <c r="T63" s="704"/>
      <c r="U63" s="704"/>
      <c r="V63" s="704"/>
      <c r="W63" s="704"/>
      <c r="X63" s="704"/>
      <c r="Y63" s="704"/>
      <c r="Z63" s="704"/>
      <c r="AA63" s="724"/>
      <c r="AB63" s="742"/>
      <c r="AC63" s="704"/>
      <c r="AD63" s="704"/>
      <c r="AE63" s="704"/>
      <c r="AF63" s="704"/>
      <c r="AG63" s="704"/>
      <c r="AH63" s="704"/>
      <c r="AI63" s="704"/>
      <c r="AJ63" s="704"/>
      <c r="AK63" s="761"/>
      <c r="AL63" s="780"/>
      <c r="AM63" s="704"/>
      <c r="AN63" s="704"/>
      <c r="AO63" s="704"/>
      <c r="AP63" s="704"/>
      <c r="AQ63" s="704"/>
      <c r="AR63" s="704"/>
      <c r="AS63" s="704"/>
      <c r="AT63" s="704"/>
      <c r="AU63" s="801"/>
      <c r="AV63" s="817">
        <f t="shared" si="1"/>
        <v>0</v>
      </c>
      <c r="AW63" s="817">
        <f t="shared" si="2"/>
        <v>0</v>
      </c>
      <c r="AX63" s="828">
        <f t="shared" si="3"/>
        <v>0</v>
      </c>
      <c r="AY63" s="867"/>
      <c r="AZ63" s="878"/>
      <c r="BB63" s="466"/>
    </row>
    <row r="64" spans="1:54" ht="13.5" customHeight="1">
      <c r="A64" s="486"/>
      <c r="B64" s="497" t="s">
        <v>332</v>
      </c>
      <c r="C64" s="510"/>
      <c r="D64" s="510"/>
      <c r="E64" s="566"/>
      <c r="F64" s="510"/>
      <c r="G64" s="594"/>
      <c r="H64" s="612"/>
      <c r="I64" s="628"/>
      <c r="J64" s="594"/>
      <c r="K64" s="594"/>
      <c r="L64" s="594"/>
      <c r="M64" s="594"/>
      <c r="N64" s="594"/>
      <c r="O64" s="594"/>
      <c r="P64" s="594"/>
      <c r="Q64" s="355"/>
      <c r="R64" s="685" t="str">
        <f t="shared" ref="R64:AU64" si="14">IF(SUM(R65:R69)&gt;0,SUM(R65:R69),"")</f>
        <v/>
      </c>
      <c r="S64" s="698" t="str">
        <f t="shared" si="14"/>
        <v/>
      </c>
      <c r="T64" s="698" t="str">
        <f t="shared" si="14"/>
        <v/>
      </c>
      <c r="U64" s="698" t="str">
        <f t="shared" si="14"/>
        <v/>
      </c>
      <c r="V64" s="698" t="str">
        <f t="shared" si="14"/>
        <v/>
      </c>
      <c r="W64" s="698" t="str">
        <f t="shared" si="14"/>
        <v/>
      </c>
      <c r="X64" s="698" t="str">
        <f t="shared" si="14"/>
        <v/>
      </c>
      <c r="Y64" s="698" t="str">
        <f t="shared" si="14"/>
        <v/>
      </c>
      <c r="Z64" s="698" t="str">
        <f t="shared" si="14"/>
        <v/>
      </c>
      <c r="AA64" s="718" t="str">
        <f t="shared" si="14"/>
        <v/>
      </c>
      <c r="AB64" s="737" t="str">
        <f t="shared" si="14"/>
        <v/>
      </c>
      <c r="AC64" s="698" t="str">
        <f t="shared" si="14"/>
        <v/>
      </c>
      <c r="AD64" s="698" t="str">
        <f t="shared" si="14"/>
        <v/>
      </c>
      <c r="AE64" s="698" t="str">
        <f t="shared" si="14"/>
        <v/>
      </c>
      <c r="AF64" s="698" t="str">
        <f t="shared" si="14"/>
        <v/>
      </c>
      <c r="AG64" s="698" t="str">
        <f t="shared" si="14"/>
        <v/>
      </c>
      <c r="AH64" s="698" t="str">
        <f t="shared" si="14"/>
        <v/>
      </c>
      <c r="AI64" s="698" t="str">
        <f t="shared" si="14"/>
        <v/>
      </c>
      <c r="AJ64" s="698" t="str">
        <f t="shared" si="14"/>
        <v/>
      </c>
      <c r="AK64" s="755" t="str">
        <f t="shared" si="14"/>
        <v/>
      </c>
      <c r="AL64" s="774" t="str">
        <f t="shared" si="14"/>
        <v/>
      </c>
      <c r="AM64" s="698" t="str">
        <f t="shared" si="14"/>
        <v/>
      </c>
      <c r="AN64" s="698" t="str">
        <f t="shared" si="14"/>
        <v/>
      </c>
      <c r="AO64" s="698" t="str">
        <f t="shared" si="14"/>
        <v/>
      </c>
      <c r="AP64" s="698" t="str">
        <f t="shared" si="14"/>
        <v/>
      </c>
      <c r="AQ64" s="698" t="str">
        <f t="shared" si="14"/>
        <v/>
      </c>
      <c r="AR64" s="698" t="str">
        <f t="shared" si="14"/>
        <v/>
      </c>
      <c r="AS64" s="698" t="str">
        <f t="shared" si="14"/>
        <v/>
      </c>
      <c r="AT64" s="698" t="str">
        <f t="shared" si="14"/>
        <v/>
      </c>
      <c r="AU64" s="795" t="str">
        <f t="shared" si="14"/>
        <v/>
      </c>
      <c r="AV64" s="812">
        <f t="shared" si="1"/>
        <v>0</v>
      </c>
      <c r="AW64" s="812">
        <f t="shared" si="2"/>
        <v>0</v>
      </c>
      <c r="AX64" s="829">
        <f t="shared" si="3"/>
        <v>0</v>
      </c>
      <c r="AY64" s="852"/>
      <c r="AZ64" s="872"/>
      <c r="BB64" s="466"/>
    </row>
    <row r="65" spans="1:54" ht="13.5" customHeight="1">
      <c r="A65" s="483"/>
      <c r="B65" s="493" t="s">
        <v>5</v>
      </c>
      <c r="C65" s="520" t="s">
        <v>333</v>
      </c>
      <c r="D65" s="529" t="s">
        <v>437</v>
      </c>
      <c r="E65" s="571" t="str">
        <f>+'様式第3-2号　修繕工事項目等の設定内容'!F127</f>
        <v>年</v>
      </c>
      <c r="F65" s="580"/>
      <c r="G65" s="593"/>
      <c r="H65" s="611"/>
      <c r="I65" s="627"/>
      <c r="J65" s="598">
        <v>15</v>
      </c>
      <c r="K65" s="598">
        <v>30</v>
      </c>
      <c r="L65" s="598"/>
      <c r="M65" s="598"/>
      <c r="N65" s="598"/>
      <c r="O65" s="598"/>
      <c r="P65" s="598"/>
      <c r="Q65" s="655"/>
      <c r="R65" s="678"/>
      <c r="S65" s="699"/>
      <c r="T65" s="699"/>
      <c r="U65" s="699"/>
      <c r="V65" s="699"/>
      <c r="W65" s="699"/>
      <c r="X65" s="699"/>
      <c r="Y65" s="699"/>
      <c r="Z65" s="699"/>
      <c r="AA65" s="719"/>
      <c r="AB65" s="738"/>
      <c r="AC65" s="699"/>
      <c r="AD65" s="699"/>
      <c r="AE65" s="699"/>
      <c r="AF65" s="699"/>
      <c r="AG65" s="699"/>
      <c r="AH65" s="699"/>
      <c r="AI65" s="699"/>
      <c r="AJ65" s="699"/>
      <c r="AK65" s="756"/>
      <c r="AL65" s="775"/>
      <c r="AM65" s="699"/>
      <c r="AN65" s="699"/>
      <c r="AO65" s="699"/>
      <c r="AP65" s="699"/>
      <c r="AQ65" s="699"/>
      <c r="AR65" s="699"/>
      <c r="AS65" s="699"/>
      <c r="AT65" s="699"/>
      <c r="AU65" s="796"/>
      <c r="AV65" s="813">
        <f t="shared" si="1"/>
        <v>0</v>
      </c>
      <c r="AW65" s="813">
        <f t="shared" si="2"/>
        <v>0</v>
      </c>
      <c r="AX65" s="834">
        <f t="shared" si="3"/>
        <v>0</v>
      </c>
      <c r="AY65" s="853"/>
      <c r="AZ65" s="880"/>
      <c r="BB65" s="466"/>
    </row>
    <row r="66" spans="1:54" ht="13.5" customHeight="1">
      <c r="A66" s="483"/>
      <c r="B66" s="498" t="s">
        <v>5</v>
      </c>
      <c r="C66" s="515" t="s">
        <v>334</v>
      </c>
      <c r="D66" s="529" t="s">
        <v>437</v>
      </c>
      <c r="E66" s="570" t="str">
        <f>+'様式第3-2号　修繕工事項目等の設定内容'!F129</f>
        <v>年</v>
      </c>
      <c r="F66" s="523"/>
      <c r="G66" s="599"/>
      <c r="H66" s="616"/>
      <c r="I66" s="632"/>
      <c r="J66" s="642">
        <v>30</v>
      </c>
      <c r="K66" s="642"/>
      <c r="L66" s="642"/>
      <c r="M66" s="642"/>
      <c r="N66" s="642"/>
      <c r="O66" s="642"/>
      <c r="P66" s="642"/>
      <c r="Q66" s="654"/>
      <c r="R66" s="688"/>
      <c r="S66" s="710"/>
      <c r="T66" s="710"/>
      <c r="U66" s="710"/>
      <c r="V66" s="710"/>
      <c r="W66" s="710"/>
      <c r="X66" s="710"/>
      <c r="Y66" s="710"/>
      <c r="Z66" s="710"/>
      <c r="AA66" s="730"/>
      <c r="AB66" s="748"/>
      <c r="AC66" s="710"/>
      <c r="AD66" s="710"/>
      <c r="AE66" s="710"/>
      <c r="AF66" s="710"/>
      <c r="AG66" s="710"/>
      <c r="AH66" s="710"/>
      <c r="AI66" s="710"/>
      <c r="AJ66" s="710"/>
      <c r="AK66" s="767"/>
      <c r="AL66" s="786"/>
      <c r="AM66" s="710"/>
      <c r="AN66" s="710"/>
      <c r="AO66" s="710"/>
      <c r="AP66" s="710"/>
      <c r="AQ66" s="710"/>
      <c r="AR66" s="710"/>
      <c r="AS66" s="710"/>
      <c r="AT66" s="710"/>
      <c r="AU66" s="807"/>
      <c r="AV66" s="811">
        <f t="shared" si="1"/>
        <v>0</v>
      </c>
      <c r="AW66" s="811">
        <f t="shared" si="2"/>
        <v>0</v>
      </c>
      <c r="AX66" s="828">
        <f t="shared" si="3"/>
        <v>0</v>
      </c>
      <c r="AY66" s="857"/>
      <c r="AZ66" s="878"/>
      <c r="BB66" s="466"/>
    </row>
    <row r="67" spans="1:54" ht="13.5" customHeight="1">
      <c r="A67" s="483"/>
      <c r="B67" s="498" t="s">
        <v>5</v>
      </c>
      <c r="C67" s="515" t="s">
        <v>253</v>
      </c>
      <c r="D67" s="534" t="s">
        <v>276</v>
      </c>
      <c r="E67" s="570" t="str">
        <f>+'様式第3-2号　修繕工事項目等の設定内容'!F131</f>
        <v>年</v>
      </c>
      <c r="F67" s="523"/>
      <c r="G67" s="599"/>
      <c r="H67" s="616"/>
      <c r="I67" s="632"/>
      <c r="J67" s="642">
        <v>30</v>
      </c>
      <c r="K67" s="642"/>
      <c r="L67" s="642"/>
      <c r="M67" s="642"/>
      <c r="N67" s="642"/>
      <c r="O67" s="642"/>
      <c r="P67" s="642"/>
      <c r="Q67" s="654"/>
      <c r="R67" s="688"/>
      <c r="S67" s="710"/>
      <c r="T67" s="710"/>
      <c r="U67" s="710"/>
      <c r="V67" s="710"/>
      <c r="W67" s="710"/>
      <c r="X67" s="710"/>
      <c r="Y67" s="710"/>
      <c r="Z67" s="710"/>
      <c r="AA67" s="730"/>
      <c r="AB67" s="748"/>
      <c r="AC67" s="710"/>
      <c r="AD67" s="710"/>
      <c r="AE67" s="710"/>
      <c r="AF67" s="710"/>
      <c r="AG67" s="710"/>
      <c r="AH67" s="710"/>
      <c r="AI67" s="710"/>
      <c r="AJ67" s="710"/>
      <c r="AK67" s="767"/>
      <c r="AL67" s="786"/>
      <c r="AM67" s="710"/>
      <c r="AN67" s="710"/>
      <c r="AO67" s="710"/>
      <c r="AP67" s="710"/>
      <c r="AQ67" s="710"/>
      <c r="AR67" s="710"/>
      <c r="AS67" s="710"/>
      <c r="AT67" s="710"/>
      <c r="AU67" s="807"/>
      <c r="AV67" s="811">
        <f t="shared" si="1"/>
        <v>0</v>
      </c>
      <c r="AW67" s="811">
        <f t="shared" si="2"/>
        <v>0</v>
      </c>
      <c r="AX67" s="828">
        <f t="shared" si="3"/>
        <v>0</v>
      </c>
      <c r="AY67" s="857"/>
      <c r="AZ67" s="878"/>
      <c r="BB67" s="466"/>
    </row>
    <row r="68" spans="1:54" ht="13.5" customHeight="1">
      <c r="A68" s="483"/>
      <c r="B68" s="498"/>
      <c r="C68" s="515" t="s">
        <v>298</v>
      </c>
      <c r="D68" s="529" t="s">
        <v>437</v>
      </c>
      <c r="E68" s="570" t="str">
        <f>+'様式第3-2号　修繕工事項目等の設定内容'!F133</f>
        <v>年</v>
      </c>
      <c r="F68" s="523"/>
      <c r="G68" s="599"/>
      <c r="H68" s="616"/>
      <c r="I68" s="632"/>
      <c r="J68" s="642"/>
      <c r="K68" s="642"/>
      <c r="L68" s="642"/>
      <c r="M68" s="642"/>
      <c r="N68" s="642"/>
      <c r="O68" s="642"/>
      <c r="P68" s="642"/>
      <c r="Q68" s="654"/>
      <c r="R68" s="688"/>
      <c r="S68" s="710"/>
      <c r="T68" s="710"/>
      <c r="U68" s="710"/>
      <c r="V68" s="710"/>
      <c r="W68" s="710"/>
      <c r="X68" s="710"/>
      <c r="Y68" s="710"/>
      <c r="Z68" s="710"/>
      <c r="AA68" s="730"/>
      <c r="AB68" s="748"/>
      <c r="AC68" s="710"/>
      <c r="AD68" s="710"/>
      <c r="AE68" s="710"/>
      <c r="AF68" s="710"/>
      <c r="AG68" s="710"/>
      <c r="AH68" s="710"/>
      <c r="AI68" s="710"/>
      <c r="AJ68" s="710"/>
      <c r="AK68" s="767"/>
      <c r="AL68" s="786"/>
      <c r="AM68" s="710"/>
      <c r="AN68" s="710"/>
      <c r="AO68" s="710"/>
      <c r="AP68" s="710"/>
      <c r="AQ68" s="710"/>
      <c r="AR68" s="710"/>
      <c r="AS68" s="710"/>
      <c r="AT68" s="710"/>
      <c r="AU68" s="807"/>
      <c r="AV68" s="811">
        <f t="shared" si="1"/>
        <v>0</v>
      </c>
      <c r="AW68" s="811">
        <f t="shared" si="2"/>
        <v>0</v>
      </c>
      <c r="AX68" s="828">
        <f t="shared" si="3"/>
        <v>0</v>
      </c>
      <c r="AY68" s="857"/>
      <c r="AZ68" s="878"/>
      <c r="BB68" s="466"/>
    </row>
    <row r="69" spans="1:54" ht="13.5" customHeight="1">
      <c r="A69" s="483"/>
      <c r="B69" s="498" t="s">
        <v>323</v>
      </c>
      <c r="C69" s="515" t="s">
        <v>336</v>
      </c>
      <c r="D69" s="529" t="s">
        <v>437</v>
      </c>
      <c r="E69" s="570" t="str">
        <f>+'様式第3-2号　修繕工事項目等の設定内容'!F135</f>
        <v>年</v>
      </c>
      <c r="F69" s="523"/>
      <c r="G69" s="599"/>
      <c r="H69" s="616"/>
      <c r="I69" s="632"/>
      <c r="J69" s="642">
        <v>30</v>
      </c>
      <c r="K69" s="642"/>
      <c r="L69" s="642"/>
      <c r="M69" s="642"/>
      <c r="N69" s="642"/>
      <c r="O69" s="642"/>
      <c r="P69" s="642"/>
      <c r="Q69" s="654"/>
      <c r="R69" s="688"/>
      <c r="S69" s="710"/>
      <c r="T69" s="710"/>
      <c r="U69" s="710"/>
      <c r="V69" s="710"/>
      <c r="W69" s="710"/>
      <c r="X69" s="710"/>
      <c r="Y69" s="710"/>
      <c r="Z69" s="710"/>
      <c r="AA69" s="730"/>
      <c r="AB69" s="748"/>
      <c r="AC69" s="710"/>
      <c r="AD69" s="710"/>
      <c r="AE69" s="710"/>
      <c r="AF69" s="710"/>
      <c r="AG69" s="710"/>
      <c r="AH69" s="710"/>
      <c r="AI69" s="710"/>
      <c r="AJ69" s="710"/>
      <c r="AK69" s="767"/>
      <c r="AL69" s="786"/>
      <c r="AM69" s="710"/>
      <c r="AN69" s="710"/>
      <c r="AO69" s="710"/>
      <c r="AP69" s="710"/>
      <c r="AQ69" s="710"/>
      <c r="AR69" s="710"/>
      <c r="AS69" s="710"/>
      <c r="AT69" s="710"/>
      <c r="AU69" s="807"/>
      <c r="AV69" s="811">
        <f t="shared" si="1"/>
        <v>0</v>
      </c>
      <c r="AW69" s="811">
        <f t="shared" si="2"/>
        <v>0</v>
      </c>
      <c r="AX69" s="834">
        <f t="shared" si="3"/>
        <v>0</v>
      </c>
      <c r="AY69" s="857"/>
      <c r="AZ69" s="880"/>
      <c r="BB69" s="466"/>
    </row>
    <row r="70" spans="1:54" ht="13.5" customHeight="1">
      <c r="A70" s="486"/>
      <c r="B70" s="497" t="s">
        <v>338</v>
      </c>
      <c r="C70" s="510"/>
      <c r="D70" s="510"/>
      <c r="E70" s="566"/>
      <c r="F70" s="510"/>
      <c r="G70" s="594"/>
      <c r="H70" s="612"/>
      <c r="I70" s="628"/>
      <c r="J70" s="594"/>
      <c r="K70" s="594"/>
      <c r="L70" s="594"/>
      <c r="M70" s="594"/>
      <c r="N70" s="594"/>
      <c r="O70" s="594"/>
      <c r="P70" s="594"/>
      <c r="Q70" s="355"/>
      <c r="R70" s="685" t="str">
        <f t="shared" ref="R70:AU70" si="15">IF(SUM(R71:R74)&gt;0,SUM(R71:R74),"")</f>
        <v/>
      </c>
      <c r="S70" s="698" t="str">
        <f t="shared" si="15"/>
        <v/>
      </c>
      <c r="T70" s="698" t="str">
        <f t="shared" si="15"/>
        <v/>
      </c>
      <c r="U70" s="698" t="str">
        <f t="shared" si="15"/>
        <v/>
      </c>
      <c r="V70" s="698" t="str">
        <f t="shared" si="15"/>
        <v/>
      </c>
      <c r="W70" s="698" t="str">
        <f t="shared" si="15"/>
        <v/>
      </c>
      <c r="X70" s="698" t="str">
        <f t="shared" si="15"/>
        <v/>
      </c>
      <c r="Y70" s="698" t="str">
        <f t="shared" si="15"/>
        <v/>
      </c>
      <c r="Z70" s="698" t="str">
        <f t="shared" si="15"/>
        <v/>
      </c>
      <c r="AA70" s="718" t="str">
        <f t="shared" si="15"/>
        <v/>
      </c>
      <c r="AB70" s="737" t="str">
        <f t="shared" si="15"/>
        <v/>
      </c>
      <c r="AC70" s="698" t="str">
        <f t="shared" si="15"/>
        <v/>
      </c>
      <c r="AD70" s="698" t="str">
        <f t="shared" si="15"/>
        <v/>
      </c>
      <c r="AE70" s="698" t="str">
        <f t="shared" si="15"/>
        <v/>
      </c>
      <c r="AF70" s="698" t="str">
        <f t="shared" si="15"/>
        <v/>
      </c>
      <c r="AG70" s="698" t="str">
        <f t="shared" si="15"/>
        <v/>
      </c>
      <c r="AH70" s="698" t="str">
        <f t="shared" si="15"/>
        <v/>
      </c>
      <c r="AI70" s="698" t="str">
        <f t="shared" si="15"/>
        <v/>
      </c>
      <c r="AJ70" s="698" t="str">
        <f t="shared" si="15"/>
        <v/>
      </c>
      <c r="AK70" s="755" t="str">
        <f t="shared" si="15"/>
        <v/>
      </c>
      <c r="AL70" s="774" t="str">
        <f t="shared" si="15"/>
        <v/>
      </c>
      <c r="AM70" s="698" t="str">
        <f t="shared" si="15"/>
        <v/>
      </c>
      <c r="AN70" s="698" t="str">
        <f t="shared" si="15"/>
        <v/>
      </c>
      <c r="AO70" s="698" t="str">
        <f t="shared" si="15"/>
        <v/>
      </c>
      <c r="AP70" s="698" t="str">
        <f t="shared" si="15"/>
        <v/>
      </c>
      <c r="AQ70" s="698" t="str">
        <f t="shared" si="15"/>
        <v/>
      </c>
      <c r="AR70" s="698" t="str">
        <f t="shared" si="15"/>
        <v/>
      </c>
      <c r="AS70" s="698" t="str">
        <f t="shared" si="15"/>
        <v/>
      </c>
      <c r="AT70" s="698" t="str">
        <f t="shared" si="15"/>
        <v/>
      </c>
      <c r="AU70" s="795" t="str">
        <f t="shared" si="15"/>
        <v/>
      </c>
      <c r="AV70" s="812">
        <f t="shared" si="1"/>
        <v>0</v>
      </c>
      <c r="AW70" s="812">
        <f t="shared" si="2"/>
        <v>0</v>
      </c>
      <c r="AX70" s="829">
        <f t="shared" si="3"/>
        <v>0</v>
      </c>
      <c r="AY70" s="852"/>
      <c r="AZ70" s="872"/>
      <c r="BB70" s="466"/>
    </row>
    <row r="71" spans="1:54" ht="13.5" customHeight="1">
      <c r="A71" s="483"/>
      <c r="B71" s="498" t="s">
        <v>5</v>
      </c>
      <c r="C71" s="515" t="s">
        <v>339</v>
      </c>
      <c r="D71" s="529" t="s">
        <v>437</v>
      </c>
      <c r="E71" s="570" t="str">
        <f>+'様式第3-2号　修繕工事項目等の設定内容'!F138</f>
        <v>年</v>
      </c>
      <c r="F71" s="523"/>
      <c r="G71" s="599"/>
      <c r="H71" s="616"/>
      <c r="I71" s="632"/>
      <c r="J71" s="642">
        <v>15</v>
      </c>
      <c r="K71" s="642">
        <v>30</v>
      </c>
      <c r="L71" s="642"/>
      <c r="M71" s="642"/>
      <c r="N71" s="642"/>
      <c r="O71" s="642"/>
      <c r="P71" s="642"/>
      <c r="Q71" s="655"/>
      <c r="R71" s="678"/>
      <c r="S71" s="699"/>
      <c r="T71" s="699"/>
      <c r="U71" s="699"/>
      <c r="V71" s="699"/>
      <c r="W71" s="699"/>
      <c r="X71" s="699"/>
      <c r="Y71" s="699"/>
      <c r="Z71" s="699"/>
      <c r="AA71" s="719"/>
      <c r="AB71" s="738"/>
      <c r="AC71" s="699"/>
      <c r="AD71" s="699"/>
      <c r="AE71" s="699"/>
      <c r="AF71" s="699"/>
      <c r="AG71" s="699"/>
      <c r="AH71" s="699"/>
      <c r="AI71" s="699"/>
      <c r="AJ71" s="699"/>
      <c r="AK71" s="756"/>
      <c r="AL71" s="775"/>
      <c r="AM71" s="699"/>
      <c r="AN71" s="699"/>
      <c r="AO71" s="699"/>
      <c r="AP71" s="699"/>
      <c r="AQ71" s="699"/>
      <c r="AR71" s="699"/>
      <c r="AS71" s="699"/>
      <c r="AT71" s="699"/>
      <c r="AU71" s="796"/>
      <c r="AV71" s="813">
        <f t="shared" ref="AV71:AV100" si="16">SUM(R71:AU71)</f>
        <v>0</v>
      </c>
      <c r="AW71" s="813">
        <f t="shared" ref="AW71:AW99" si="17">+SUM(R71:S71)*0.08+SUM(T71:AU71)*0.1</f>
        <v>0</v>
      </c>
      <c r="AX71" s="834">
        <f t="shared" ref="AX71:AX99" si="18">+AV71+AW71</f>
        <v>0</v>
      </c>
      <c r="AY71" s="853"/>
      <c r="AZ71" s="880"/>
      <c r="BB71" s="466"/>
    </row>
    <row r="72" spans="1:54" ht="13.5" customHeight="1">
      <c r="A72" s="483"/>
      <c r="B72" s="498" t="s">
        <v>323</v>
      </c>
      <c r="C72" s="515" t="s">
        <v>341</v>
      </c>
      <c r="D72" s="529" t="s">
        <v>437</v>
      </c>
      <c r="E72" s="570" t="str">
        <f>+'様式第3-2号　修繕工事項目等の設定内容'!F140</f>
        <v>年</v>
      </c>
      <c r="F72" s="523"/>
      <c r="G72" s="599"/>
      <c r="H72" s="616"/>
      <c r="I72" s="632"/>
      <c r="J72" s="642">
        <v>30</v>
      </c>
      <c r="K72" s="642"/>
      <c r="L72" s="642"/>
      <c r="M72" s="642"/>
      <c r="N72" s="642"/>
      <c r="O72" s="642"/>
      <c r="P72" s="642"/>
      <c r="Q72" s="660"/>
      <c r="R72" s="681"/>
      <c r="S72" s="704"/>
      <c r="T72" s="704"/>
      <c r="U72" s="704"/>
      <c r="V72" s="704"/>
      <c r="W72" s="704"/>
      <c r="X72" s="704"/>
      <c r="Y72" s="704"/>
      <c r="Z72" s="704"/>
      <c r="AA72" s="724"/>
      <c r="AB72" s="742"/>
      <c r="AC72" s="704"/>
      <c r="AD72" s="704"/>
      <c r="AE72" s="704"/>
      <c r="AF72" s="704"/>
      <c r="AG72" s="704"/>
      <c r="AH72" s="704"/>
      <c r="AI72" s="704"/>
      <c r="AJ72" s="704"/>
      <c r="AK72" s="761"/>
      <c r="AL72" s="780"/>
      <c r="AM72" s="704"/>
      <c r="AN72" s="704"/>
      <c r="AO72" s="704"/>
      <c r="AP72" s="704"/>
      <c r="AQ72" s="704"/>
      <c r="AR72" s="704"/>
      <c r="AS72" s="704"/>
      <c r="AT72" s="704"/>
      <c r="AU72" s="801"/>
      <c r="AV72" s="817">
        <f t="shared" si="16"/>
        <v>0</v>
      </c>
      <c r="AW72" s="817">
        <f t="shared" si="17"/>
        <v>0</v>
      </c>
      <c r="AX72" s="828">
        <f t="shared" si="18"/>
        <v>0</v>
      </c>
      <c r="AY72" s="867"/>
      <c r="AZ72" s="878"/>
      <c r="BB72" s="466"/>
    </row>
    <row r="73" spans="1:54" ht="13.5" customHeight="1">
      <c r="A73" s="483"/>
      <c r="B73" s="495"/>
      <c r="C73" s="508" t="s">
        <v>62</v>
      </c>
      <c r="D73" s="531" t="s">
        <v>437</v>
      </c>
      <c r="E73" s="571" t="str">
        <f>+'様式第3-2号　修繕工事項目等の設定内容'!F142</f>
        <v>年</v>
      </c>
      <c r="F73" s="580"/>
      <c r="G73" s="593"/>
      <c r="H73" s="611"/>
      <c r="I73" s="627"/>
      <c r="J73" s="598"/>
      <c r="K73" s="598"/>
      <c r="L73" s="598"/>
      <c r="M73" s="598"/>
      <c r="N73" s="598"/>
      <c r="O73" s="598"/>
      <c r="P73" s="598"/>
      <c r="Q73" s="655"/>
      <c r="R73" s="678"/>
      <c r="S73" s="699"/>
      <c r="T73" s="699"/>
      <c r="U73" s="699"/>
      <c r="V73" s="699"/>
      <c r="W73" s="699"/>
      <c r="X73" s="699"/>
      <c r="Y73" s="699"/>
      <c r="Z73" s="699"/>
      <c r="AA73" s="719"/>
      <c r="AB73" s="738"/>
      <c r="AC73" s="699"/>
      <c r="AD73" s="699"/>
      <c r="AE73" s="699"/>
      <c r="AF73" s="699"/>
      <c r="AG73" s="699"/>
      <c r="AH73" s="699"/>
      <c r="AI73" s="699"/>
      <c r="AJ73" s="699"/>
      <c r="AK73" s="756"/>
      <c r="AL73" s="775"/>
      <c r="AM73" s="699"/>
      <c r="AN73" s="699"/>
      <c r="AO73" s="699"/>
      <c r="AP73" s="699"/>
      <c r="AQ73" s="699"/>
      <c r="AR73" s="699"/>
      <c r="AS73" s="699"/>
      <c r="AT73" s="699"/>
      <c r="AU73" s="796"/>
      <c r="AV73" s="813">
        <f t="shared" si="16"/>
        <v>0</v>
      </c>
      <c r="AW73" s="813">
        <f t="shared" si="17"/>
        <v>0</v>
      </c>
      <c r="AX73" s="833">
        <f t="shared" si="18"/>
        <v>0</v>
      </c>
      <c r="AY73" s="853"/>
      <c r="AZ73" s="879"/>
      <c r="BB73" s="466"/>
    </row>
    <row r="74" spans="1:54" ht="13.5" customHeight="1">
      <c r="A74" s="483"/>
      <c r="B74" s="498"/>
      <c r="C74" s="515" t="s">
        <v>4</v>
      </c>
      <c r="D74" s="529" t="s">
        <v>437</v>
      </c>
      <c r="E74" s="570" t="str">
        <f>+'様式第3-2号　修繕工事項目等の設定内容'!F144</f>
        <v>年</v>
      </c>
      <c r="F74" s="580"/>
      <c r="G74" s="593"/>
      <c r="H74" s="611"/>
      <c r="I74" s="627"/>
      <c r="J74" s="598">
        <v>15</v>
      </c>
      <c r="K74" s="598">
        <v>30</v>
      </c>
      <c r="L74" s="598"/>
      <c r="M74" s="598"/>
      <c r="N74" s="598"/>
      <c r="O74" s="598"/>
      <c r="P74" s="598"/>
      <c r="Q74" s="654"/>
      <c r="R74" s="679"/>
      <c r="S74" s="702"/>
      <c r="T74" s="702"/>
      <c r="U74" s="702"/>
      <c r="V74" s="702"/>
      <c r="W74" s="702"/>
      <c r="X74" s="702"/>
      <c r="Y74" s="702"/>
      <c r="Z74" s="702"/>
      <c r="AA74" s="722"/>
      <c r="AB74" s="740"/>
      <c r="AC74" s="702"/>
      <c r="AD74" s="702"/>
      <c r="AE74" s="702"/>
      <c r="AF74" s="702"/>
      <c r="AG74" s="702"/>
      <c r="AH74" s="702"/>
      <c r="AI74" s="702"/>
      <c r="AJ74" s="702"/>
      <c r="AK74" s="759"/>
      <c r="AL74" s="778"/>
      <c r="AM74" s="702"/>
      <c r="AN74" s="702"/>
      <c r="AO74" s="702"/>
      <c r="AP74" s="702"/>
      <c r="AQ74" s="702"/>
      <c r="AR74" s="702"/>
      <c r="AS74" s="702"/>
      <c r="AT74" s="702"/>
      <c r="AU74" s="799"/>
      <c r="AV74" s="811">
        <f t="shared" si="16"/>
        <v>0</v>
      </c>
      <c r="AW74" s="811">
        <f t="shared" si="17"/>
        <v>0</v>
      </c>
      <c r="AX74" s="834">
        <f t="shared" si="18"/>
        <v>0</v>
      </c>
      <c r="AY74" s="857"/>
      <c r="AZ74" s="880"/>
      <c r="BB74" s="466"/>
    </row>
    <row r="75" spans="1:54" ht="13.5" customHeight="1">
      <c r="A75" s="486"/>
      <c r="B75" s="497" t="s">
        <v>344</v>
      </c>
      <c r="C75" s="510"/>
      <c r="D75" s="510"/>
      <c r="E75" s="566"/>
      <c r="F75" s="510"/>
      <c r="G75" s="594"/>
      <c r="H75" s="612"/>
      <c r="I75" s="628"/>
      <c r="J75" s="594"/>
      <c r="K75" s="594"/>
      <c r="L75" s="594"/>
      <c r="M75" s="594"/>
      <c r="N75" s="594"/>
      <c r="O75" s="594"/>
      <c r="P75" s="594"/>
      <c r="Q75" s="355"/>
      <c r="R75" s="685" t="str">
        <f t="shared" ref="R75:AU75" si="19">IF(SUM(R76:R78)&gt;0,SUM(R76:R78),"")</f>
        <v/>
      </c>
      <c r="S75" s="698" t="str">
        <f t="shared" si="19"/>
        <v/>
      </c>
      <c r="T75" s="698" t="str">
        <f t="shared" si="19"/>
        <v/>
      </c>
      <c r="U75" s="698" t="str">
        <f t="shared" si="19"/>
        <v/>
      </c>
      <c r="V75" s="698" t="str">
        <f t="shared" si="19"/>
        <v/>
      </c>
      <c r="W75" s="698" t="str">
        <f t="shared" si="19"/>
        <v/>
      </c>
      <c r="X75" s="698" t="str">
        <f t="shared" si="19"/>
        <v/>
      </c>
      <c r="Y75" s="698" t="str">
        <f t="shared" si="19"/>
        <v/>
      </c>
      <c r="Z75" s="698" t="str">
        <f t="shared" si="19"/>
        <v/>
      </c>
      <c r="AA75" s="718" t="str">
        <f t="shared" si="19"/>
        <v/>
      </c>
      <c r="AB75" s="737" t="str">
        <f t="shared" si="19"/>
        <v/>
      </c>
      <c r="AC75" s="698" t="str">
        <f t="shared" si="19"/>
        <v/>
      </c>
      <c r="AD75" s="698" t="str">
        <f t="shared" si="19"/>
        <v/>
      </c>
      <c r="AE75" s="698" t="str">
        <f t="shared" si="19"/>
        <v/>
      </c>
      <c r="AF75" s="698" t="str">
        <f t="shared" si="19"/>
        <v/>
      </c>
      <c r="AG75" s="698" t="str">
        <f t="shared" si="19"/>
        <v/>
      </c>
      <c r="AH75" s="698" t="str">
        <f t="shared" si="19"/>
        <v/>
      </c>
      <c r="AI75" s="698" t="str">
        <f t="shared" si="19"/>
        <v/>
      </c>
      <c r="AJ75" s="698" t="str">
        <f t="shared" si="19"/>
        <v/>
      </c>
      <c r="AK75" s="755" t="str">
        <f t="shared" si="19"/>
        <v/>
      </c>
      <c r="AL75" s="774" t="str">
        <f t="shared" si="19"/>
        <v/>
      </c>
      <c r="AM75" s="698" t="str">
        <f t="shared" si="19"/>
        <v/>
      </c>
      <c r="AN75" s="698" t="str">
        <f t="shared" si="19"/>
        <v/>
      </c>
      <c r="AO75" s="698" t="str">
        <f t="shared" si="19"/>
        <v/>
      </c>
      <c r="AP75" s="698" t="str">
        <f t="shared" si="19"/>
        <v/>
      </c>
      <c r="AQ75" s="698" t="str">
        <f t="shared" si="19"/>
        <v/>
      </c>
      <c r="AR75" s="698" t="str">
        <f t="shared" si="19"/>
        <v/>
      </c>
      <c r="AS75" s="698" t="str">
        <f t="shared" si="19"/>
        <v/>
      </c>
      <c r="AT75" s="698" t="str">
        <f t="shared" si="19"/>
        <v/>
      </c>
      <c r="AU75" s="795" t="str">
        <f t="shared" si="19"/>
        <v/>
      </c>
      <c r="AV75" s="812">
        <f t="shared" si="16"/>
        <v>0</v>
      </c>
      <c r="AW75" s="812">
        <f t="shared" si="17"/>
        <v>0</v>
      </c>
      <c r="AX75" s="829">
        <f t="shared" si="18"/>
        <v>0</v>
      </c>
      <c r="AY75" s="852"/>
      <c r="AZ75" s="872"/>
      <c r="BB75" s="466"/>
    </row>
    <row r="76" spans="1:54" ht="13.5" customHeight="1">
      <c r="A76" s="483"/>
      <c r="B76" s="498" t="s">
        <v>323</v>
      </c>
      <c r="C76" s="515" t="s">
        <v>168</v>
      </c>
      <c r="D76" s="529" t="s">
        <v>437</v>
      </c>
      <c r="E76" s="570" t="str">
        <f>+'様式第3-2号　修繕工事項目等の設定内容'!F147</f>
        <v>年</v>
      </c>
      <c r="F76" s="523"/>
      <c r="G76" s="599"/>
      <c r="H76" s="616"/>
      <c r="I76" s="632"/>
      <c r="J76" s="642">
        <v>20</v>
      </c>
      <c r="K76" s="642"/>
      <c r="L76" s="642"/>
      <c r="M76" s="642"/>
      <c r="N76" s="642"/>
      <c r="O76" s="642"/>
      <c r="P76" s="642"/>
      <c r="Q76" s="655"/>
      <c r="R76" s="678"/>
      <c r="S76" s="699"/>
      <c r="T76" s="699"/>
      <c r="U76" s="699"/>
      <c r="V76" s="699"/>
      <c r="W76" s="699"/>
      <c r="X76" s="699"/>
      <c r="Y76" s="699"/>
      <c r="Z76" s="699"/>
      <c r="AA76" s="719"/>
      <c r="AB76" s="738"/>
      <c r="AC76" s="699"/>
      <c r="AD76" s="699"/>
      <c r="AE76" s="699"/>
      <c r="AF76" s="699"/>
      <c r="AG76" s="699"/>
      <c r="AH76" s="699"/>
      <c r="AI76" s="699"/>
      <c r="AJ76" s="699"/>
      <c r="AK76" s="756"/>
      <c r="AL76" s="775"/>
      <c r="AM76" s="699"/>
      <c r="AN76" s="699"/>
      <c r="AO76" s="699"/>
      <c r="AP76" s="699"/>
      <c r="AQ76" s="699"/>
      <c r="AR76" s="699"/>
      <c r="AS76" s="699"/>
      <c r="AT76" s="699"/>
      <c r="AU76" s="796"/>
      <c r="AV76" s="813">
        <f t="shared" si="16"/>
        <v>0</v>
      </c>
      <c r="AW76" s="813">
        <f t="shared" si="17"/>
        <v>0</v>
      </c>
      <c r="AX76" s="834">
        <f t="shared" si="18"/>
        <v>0</v>
      </c>
      <c r="AY76" s="853"/>
      <c r="AZ76" s="880"/>
      <c r="BB76" s="466"/>
    </row>
    <row r="77" spans="1:54" ht="13.5" customHeight="1">
      <c r="A77" s="483"/>
      <c r="B77" s="498" t="s">
        <v>5</v>
      </c>
      <c r="C77" s="515" t="s">
        <v>346</v>
      </c>
      <c r="D77" s="529" t="s">
        <v>437</v>
      </c>
      <c r="E77" s="570" t="str">
        <f>+'様式第3-2号　修繕工事項目等の設定内容'!F149</f>
        <v>年</v>
      </c>
      <c r="F77" s="523"/>
      <c r="G77" s="599"/>
      <c r="H77" s="616"/>
      <c r="I77" s="632"/>
      <c r="J77" s="642">
        <v>25</v>
      </c>
      <c r="K77" s="642"/>
      <c r="L77" s="642"/>
      <c r="M77" s="642"/>
      <c r="N77" s="642"/>
      <c r="O77" s="642"/>
      <c r="P77" s="642"/>
      <c r="Q77" s="654"/>
      <c r="R77" s="679"/>
      <c r="S77" s="702"/>
      <c r="T77" s="702"/>
      <c r="U77" s="702"/>
      <c r="V77" s="702"/>
      <c r="W77" s="702"/>
      <c r="X77" s="702"/>
      <c r="Y77" s="702"/>
      <c r="Z77" s="702"/>
      <c r="AA77" s="722"/>
      <c r="AB77" s="740"/>
      <c r="AC77" s="702"/>
      <c r="AD77" s="702"/>
      <c r="AE77" s="702"/>
      <c r="AF77" s="702"/>
      <c r="AG77" s="702"/>
      <c r="AH77" s="702"/>
      <c r="AI77" s="702"/>
      <c r="AJ77" s="702"/>
      <c r="AK77" s="759"/>
      <c r="AL77" s="778"/>
      <c r="AM77" s="702"/>
      <c r="AN77" s="702"/>
      <c r="AO77" s="702"/>
      <c r="AP77" s="702"/>
      <c r="AQ77" s="702"/>
      <c r="AR77" s="702"/>
      <c r="AS77" s="702"/>
      <c r="AT77" s="702"/>
      <c r="AU77" s="799"/>
      <c r="AV77" s="811">
        <f t="shared" si="16"/>
        <v>0</v>
      </c>
      <c r="AW77" s="811">
        <f t="shared" si="17"/>
        <v>0</v>
      </c>
      <c r="AX77" s="828">
        <f t="shared" si="18"/>
        <v>0</v>
      </c>
      <c r="AY77" s="857"/>
      <c r="AZ77" s="878"/>
      <c r="BB77" s="466"/>
    </row>
    <row r="78" spans="1:54" ht="13.5" customHeight="1">
      <c r="A78" s="483"/>
      <c r="B78" s="498"/>
      <c r="C78" s="515" t="s">
        <v>347</v>
      </c>
      <c r="D78" s="529" t="s">
        <v>437</v>
      </c>
      <c r="E78" s="570" t="str">
        <f>+'様式第3-2号　修繕工事項目等の設定内容'!F151</f>
        <v>年</v>
      </c>
      <c r="F78" s="523"/>
      <c r="G78" s="599"/>
      <c r="H78" s="616"/>
      <c r="I78" s="632"/>
      <c r="J78" s="642">
        <v>25</v>
      </c>
      <c r="K78" s="642"/>
      <c r="L78" s="642"/>
      <c r="M78" s="642"/>
      <c r="N78" s="642"/>
      <c r="O78" s="642"/>
      <c r="P78" s="642"/>
      <c r="Q78" s="654"/>
      <c r="R78" s="679"/>
      <c r="S78" s="702"/>
      <c r="T78" s="702"/>
      <c r="U78" s="702"/>
      <c r="V78" s="702"/>
      <c r="W78" s="702"/>
      <c r="X78" s="702"/>
      <c r="Y78" s="702"/>
      <c r="Z78" s="702"/>
      <c r="AA78" s="722"/>
      <c r="AB78" s="740"/>
      <c r="AC78" s="702"/>
      <c r="AD78" s="702"/>
      <c r="AE78" s="702"/>
      <c r="AF78" s="702"/>
      <c r="AG78" s="702"/>
      <c r="AH78" s="702"/>
      <c r="AI78" s="702"/>
      <c r="AJ78" s="702"/>
      <c r="AK78" s="759"/>
      <c r="AL78" s="778"/>
      <c r="AM78" s="702"/>
      <c r="AN78" s="702"/>
      <c r="AO78" s="702"/>
      <c r="AP78" s="702"/>
      <c r="AQ78" s="702"/>
      <c r="AR78" s="702"/>
      <c r="AS78" s="702"/>
      <c r="AT78" s="702"/>
      <c r="AU78" s="799"/>
      <c r="AV78" s="811">
        <f t="shared" si="16"/>
        <v>0</v>
      </c>
      <c r="AW78" s="811">
        <f t="shared" si="17"/>
        <v>0</v>
      </c>
      <c r="AX78" s="834">
        <f t="shared" si="18"/>
        <v>0</v>
      </c>
      <c r="AY78" s="857"/>
      <c r="AZ78" s="880"/>
      <c r="BB78" s="466"/>
    </row>
    <row r="79" spans="1:54" ht="13.5" customHeight="1">
      <c r="A79" s="486"/>
      <c r="B79" s="497" t="s">
        <v>122</v>
      </c>
      <c r="C79" s="507"/>
      <c r="D79" s="510"/>
      <c r="E79" s="566"/>
      <c r="F79" s="510"/>
      <c r="G79" s="594"/>
      <c r="H79" s="612"/>
      <c r="I79" s="628"/>
      <c r="J79" s="594"/>
      <c r="K79" s="594"/>
      <c r="L79" s="594"/>
      <c r="M79" s="594"/>
      <c r="N79" s="594"/>
      <c r="O79" s="594"/>
      <c r="P79" s="594"/>
      <c r="Q79" s="355"/>
      <c r="R79" s="685" t="str">
        <f t="shared" ref="R79:AU79" si="20">IF(SUM(R80:R81)&gt;0,SUM(R80:R81),"")</f>
        <v/>
      </c>
      <c r="S79" s="698" t="str">
        <f t="shared" si="20"/>
        <v/>
      </c>
      <c r="T79" s="698" t="str">
        <f t="shared" si="20"/>
        <v/>
      </c>
      <c r="U79" s="698" t="str">
        <f t="shared" si="20"/>
        <v/>
      </c>
      <c r="V79" s="698" t="str">
        <f t="shared" si="20"/>
        <v/>
      </c>
      <c r="W79" s="698" t="str">
        <f t="shared" si="20"/>
        <v/>
      </c>
      <c r="X79" s="698" t="str">
        <f t="shared" si="20"/>
        <v/>
      </c>
      <c r="Y79" s="698" t="str">
        <f t="shared" si="20"/>
        <v/>
      </c>
      <c r="Z79" s="698" t="str">
        <f t="shared" si="20"/>
        <v/>
      </c>
      <c r="AA79" s="718" t="str">
        <f t="shared" si="20"/>
        <v/>
      </c>
      <c r="AB79" s="737" t="str">
        <f t="shared" si="20"/>
        <v/>
      </c>
      <c r="AC79" s="698" t="str">
        <f t="shared" si="20"/>
        <v/>
      </c>
      <c r="AD79" s="698" t="str">
        <f t="shared" si="20"/>
        <v/>
      </c>
      <c r="AE79" s="698" t="str">
        <f t="shared" si="20"/>
        <v/>
      </c>
      <c r="AF79" s="698" t="str">
        <f t="shared" si="20"/>
        <v/>
      </c>
      <c r="AG79" s="698" t="str">
        <f t="shared" si="20"/>
        <v/>
      </c>
      <c r="AH79" s="698" t="str">
        <f t="shared" si="20"/>
        <v/>
      </c>
      <c r="AI79" s="698" t="str">
        <f t="shared" si="20"/>
        <v/>
      </c>
      <c r="AJ79" s="698" t="str">
        <f t="shared" si="20"/>
        <v/>
      </c>
      <c r="AK79" s="755" t="str">
        <f t="shared" si="20"/>
        <v/>
      </c>
      <c r="AL79" s="774" t="str">
        <f t="shared" si="20"/>
        <v/>
      </c>
      <c r="AM79" s="698" t="str">
        <f t="shared" si="20"/>
        <v/>
      </c>
      <c r="AN79" s="698" t="str">
        <f t="shared" si="20"/>
        <v/>
      </c>
      <c r="AO79" s="698" t="str">
        <f t="shared" si="20"/>
        <v/>
      </c>
      <c r="AP79" s="698" t="str">
        <f t="shared" si="20"/>
        <v/>
      </c>
      <c r="AQ79" s="698" t="str">
        <f t="shared" si="20"/>
        <v/>
      </c>
      <c r="AR79" s="698" t="str">
        <f t="shared" si="20"/>
        <v/>
      </c>
      <c r="AS79" s="698" t="str">
        <f t="shared" si="20"/>
        <v/>
      </c>
      <c r="AT79" s="698" t="str">
        <f t="shared" si="20"/>
        <v/>
      </c>
      <c r="AU79" s="795" t="str">
        <f t="shared" si="20"/>
        <v/>
      </c>
      <c r="AV79" s="812">
        <f t="shared" si="16"/>
        <v>0</v>
      </c>
      <c r="AW79" s="812">
        <f t="shared" si="17"/>
        <v>0</v>
      </c>
      <c r="AX79" s="829">
        <f t="shared" si="18"/>
        <v>0</v>
      </c>
      <c r="AY79" s="852"/>
      <c r="AZ79" s="872"/>
      <c r="BB79" s="466"/>
    </row>
    <row r="80" spans="1:54" ht="13.5" customHeight="1">
      <c r="A80" s="483"/>
      <c r="B80" s="492" t="s">
        <v>5</v>
      </c>
      <c r="C80" s="519" t="s">
        <v>90</v>
      </c>
      <c r="D80" s="536" t="s">
        <v>136</v>
      </c>
      <c r="E80" s="556" t="str">
        <f>+'様式第3-2号　修繕工事項目等の設定内容'!F154</f>
        <v>年</v>
      </c>
      <c r="F80" s="581"/>
      <c r="G80" s="595"/>
      <c r="H80" s="613"/>
      <c r="I80" s="629"/>
      <c r="J80" s="644">
        <v>15</v>
      </c>
      <c r="K80" s="644"/>
      <c r="L80" s="644"/>
      <c r="M80" s="644"/>
      <c r="N80" s="644"/>
      <c r="O80" s="644"/>
      <c r="P80" s="644"/>
      <c r="Q80" s="655"/>
      <c r="R80" s="678"/>
      <c r="S80" s="699"/>
      <c r="T80" s="699"/>
      <c r="U80" s="699"/>
      <c r="V80" s="699"/>
      <c r="W80" s="699"/>
      <c r="X80" s="699"/>
      <c r="Y80" s="699"/>
      <c r="Z80" s="699"/>
      <c r="AA80" s="719"/>
      <c r="AB80" s="738"/>
      <c r="AC80" s="699"/>
      <c r="AD80" s="699"/>
      <c r="AE80" s="699"/>
      <c r="AF80" s="699"/>
      <c r="AG80" s="699"/>
      <c r="AH80" s="699"/>
      <c r="AI80" s="699"/>
      <c r="AJ80" s="699"/>
      <c r="AK80" s="756"/>
      <c r="AL80" s="775"/>
      <c r="AM80" s="699"/>
      <c r="AN80" s="699"/>
      <c r="AO80" s="699"/>
      <c r="AP80" s="699"/>
      <c r="AQ80" s="699"/>
      <c r="AR80" s="699"/>
      <c r="AS80" s="699"/>
      <c r="AT80" s="699"/>
      <c r="AU80" s="796"/>
      <c r="AV80" s="813">
        <f t="shared" si="16"/>
        <v>0</v>
      </c>
      <c r="AW80" s="813">
        <f t="shared" si="17"/>
        <v>0</v>
      </c>
      <c r="AX80" s="834">
        <f t="shared" si="18"/>
        <v>0</v>
      </c>
      <c r="AY80" s="853"/>
      <c r="AZ80" s="880"/>
      <c r="BB80" s="466"/>
    </row>
    <row r="81" spans="1:54" ht="13.5" customHeight="1">
      <c r="A81" s="483"/>
      <c r="B81" s="495"/>
      <c r="C81" s="508"/>
      <c r="D81" s="533" t="s">
        <v>437</v>
      </c>
      <c r="E81" s="572" t="str">
        <f>+'様式第3-2号　修繕工事項目等の設定内容'!F156</f>
        <v>年</v>
      </c>
      <c r="F81" s="582"/>
      <c r="G81" s="596"/>
      <c r="H81" s="614"/>
      <c r="I81" s="630"/>
      <c r="J81" s="640"/>
      <c r="K81" s="640"/>
      <c r="L81" s="640"/>
      <c r="M81" s="640"/>
      <c r="N81" s="640"/>
      <c r="O81" s="640"/>
      <c r="P81" s="640"/>
      <c r="Q81" s="656"/>
      <c r="R81" s="676"/>
      <c r="S81" s="700"/>
      <c r="T81" s="700"/>
      <c r="U81" s="700"/>
      <c r="V81" s="700"/>
      <c r="W81" s="700"/>
      <c r="X81" s="700"/>
      <c r="Y81" s="700"/>
      <c r="Z81" s="700"/>
      <c r="AA81" s="720"/>
      <c r="AB81" s="739"/>
      <c r="AC81" s="700"/>
      <c r="AD81" s="700"/>
      <c r="AE81" s="700"/>
      <c r="AF81" s="700"/>
      <c r="AG81" s="700"/>
      <c r="AH81" s="700"/>
      <c r="AI81" s="700"/>
      <c r="AJ81" s="700"/>
      <c r="AK81" s="757"/>
      <c r="AL81" s="776"/>
      <c r="AM81" s="700"/>
      <c r="AN81" s="700"/>
      <c r="AO81" s="700"/>
      <c r="AP81" s="700"/>
      <c r="AQ81" s="700"/>
      <c r="AR81" s="700"/>
      <c r="AS81" s="700"/>
      <c r="AT81" s="700"/>
      <c r="AU81" s="797"/>
      <c r="AV81" s="814">
        <f t="shared" si="16"/>
        <v>0</v>
      </c>
      <c r="AW81" s="814">
        <f t="shared" si="17"/>
        <v>0</v>
      </c>
      <c r="AX81" s="843">
        <f t="shared" si="18"/>
        <v>0</v>
      </c>
      <c r="AY81" s="854"/>
      <c r="AZ81" s="881"/>
      <c r="BB81" s="466"/>
    </row>
    <row r="82" spans="1:54" ht="13.5" customHeight="1">
      <c r="A82" s="486"/>
      <c r="B82" s="497" t="s">
        <v>349</v>
      </c>
      <c r="C82" s="510"/>
      <c r="D82" s="510"/>
      <c r="E82" s="566"/>
      <c r="F82" s="510"/>
      <c r="G82" s="594"/>
      <c r="H82" s="612"/>
      <c r="I82" s="628"/>
      <c r="J82" s="594"/>
      <c r="K82" s="594"/>
      <c r="L82" s="594"/>
      <c r="M82" s="594"/>
      <c r="N82" s="594"/>
      <c r="O82" s="594"/>
      <c r="P82" s="594"/>
      <c r="Q82" s="355"/>
      <c r="R82" s="685" t="str">
        <f t="shared" ref="R82:AU82" si="21">IF(SUM(R83:R86)&gt;0,SUM(R83:R86),"")</f>
        <v/>
      </c>
      <c r="S82" s="698" t="str">
        <f t="shared" si="21"/>
        <v/>
      </c>
      <c r="T82" s="698" t="str">
        <f t="shared" si="21"/>
        <v/>
      </c>
      <c r="U82" s="698" t="str">
        <f t="shared" si="21"/>
        <v/>
      </c>
      <c r="V82" s="698" t="str">
        <f t="shared" si="21"/>
        <v/>
      </c>
      <c r="W82" s="698" t="str">
        <f t="shared" si="21"/>
        <v/>
      </c>
      <c r="X82" s="698" t="str">
        <f t="shared" si="21"/>
        <v/>
      </c>
      <c r="Y82" s="698" t="str">
        <f t="shared" si="21"/>
        <v/>
      </c>
      <c r="Z82" s="698" t="str">
        <f t="shared" si="21"/>
        <v/>
      </c>
      <c r="AA82" s="718" t="str">
        <f t="shared" si="21"/>
        <v/>
      </c>
      <c r="AB82" s="737" t="str">
        <f t="shared" si="21"/>
        <v/>
      </c>
      <c r="AC82" s="698" t="str">
        <f t="shared" si="21"/>
        <v/>
      </c>
      <c r="AD82" s="698" t="str">
        <f t="shared" si="21"/>
        <v/>
      </c>
      <c r="AE82" s="698" t="str">
        <f t="shared" si="21"/>
        <v/>
      </c>
      <c r="AF82" s="698" t="str">
        <f t="shared" si="21"/>
        <v/>
      </c>
      <c r="AG82" s="698" t="str">
        <f t="shared" si="21"/>
        <v/>
      </c>
      <c r="AH82" s="698" t="str">
        <f t="shared" si="21"/>
        <v/>
      </c>
      <c r="AI82" s="698" t="str">
        <f t="shared" si="21"/>
        <v/>
      </c>
      <c r="AJ82" s="698" t="str">
        <f t="shared" si="21"/>
        <v/>
      </c>
      <c r="AK82" s="755" t="str">
        <f t="shared" si="21"/>
        <v/>
      </c>
      <c r="AL82" s="774" t="str">
        <f t="shared" si="21"/>
        <v/>
      </c>
      <c r="AM82" s="698" t="str">
        <f t="shared" si="21"/>
        <v/>
      </c>
      <c r="AN82" s="698" t="str">
        <f t="shared" si="21"/>
        <v/>
      </c>
      <c r="AO82" s="698" t="str">
        <f t="shared" si="21"/>
        <v/>
      </c>
      <c r="AP82" s="698" t="str">
        <f t="shared" si="21"/>
        <v/>
      </c>
      <c r="AQ82" s="698" t="str">
        <f t="shared" si="21"/>
        <v/>
      </c>
      <c r="AR82" s="698" t="str">
        <f t="shared" si="21"/>
        <v/>
      </c>
      <c r="AS82" s="698" t="str">
        <f t="shared" si="21"/>
        <v/>
      </c>
      <c r="AT82" s="698" t="str">
        <f t="shared" si="21"/>
        <v/>
      </c>
      <c r="AU82" s="795" t="str">
        <f t="shared" si="21"/>
        <v/>
      </c>
      <c r="AV82" s="812">
        <f t="shared" si="16"/>
        <v>0</v>
      </c>
      <c r="AW82" s="812">
        <f t="shared" si="17"/>
        <v>0</v>
      </c>
      <c r="AX82" s="829">
        <f t="shared" si="18"/>
        <v>0</v>
      </c>
      <c r="AY82" s="852"/>
      <c r="AZ82" s="872"/>
      <c r="BB82" s="466"/>
    </row>
    <row r="83" spans="1:54" ht="13.5" customHeight="1">
      <c r="A83" s="483"/>
      <c r="B83" s="492" t="s">
        <v>323</v>
      </c>
      <c r="C83" s="519" t="s">
        <v>166</v>
      </c>
      <c r="D83" s="535" t="s">
        <v>136</v>
      </c>
      <c r="E83" s="556" t="str">
        <f>+'様式第3-2号　修繕工事項目等の設定内容'!F159</f>
        <v>年</v>
      </c>
      <c r="F83" s="581"/>
      <c r="G83" s="595"/>
      <c r="H83" s="613"/>
      <c r="I83" s="629"/>
      <c r="J83" s="644">
        <v>5</v>
      </c>
      <c r="K83" s="644">
        <v>10</v>
      </c>
      <c r="L83" s="644">
        <v>15</v>
      </c>
      <c r="M83" s="644"/>
      <c r="N83" s="644"/>
      <c r="O83" s="644"/>
      <c r="P83" s="644"/>
      <c r="Q83" s="655"/>
      <c r="R83" s="678"/>
      <c r="S83" s="699"/>
      <c r="T83" s="699"/>
      <c r="U83" s="699"/>
      <c r="V83" s="699"/>
      <c r="W83" s="699"/>
      <c r="X83" s="699"/>
      <c r="Y83" s="699"/>
      <c r="Z83" s="699"/>
      <c r="AA83" s="719"/>
      <c r="AB83" s="738"/>
      <c r="AC83" s="699"/>
      <c r="AD83" s="699"/>
      <c r="AE83" s="699"/>
      <c r="AF83" s="699"/>
      <c r="AG83" s="699"/>
      <c r="AH83" s="699"/>
      <c r="AI83" s="699"/>
      <c r="AJ83" s="699"/>
      <c r="AK83" s="756"/>
      <c r="AL83" s="775"/>
      <c r="AM83" s="699"/>
      <c r="AN83" s="699"/>
      <c r="AO83" s="699"/>
      <c r="AP83" s="699"/>
      <c r="AQ83" s="699"/>
      <c r="AR83" s="699"/>
      <c r="AS83" s="699"/>
      <c r="AT83" s="699"/>
      <c r="AU83" s="796"/>
      <c r="AV83" s="813">
        <f t="shared" si="16"/>
        <v>0</v>
      </c>
      <c r="AW83" s="813">
        <f t="shared" si="17"/>
        <v>0</v>
      </c>
      <c r="AX83" s="834">
        <f t="shared" si="18"/>
        <v>0</v>
      </c>
      <c r="AY83" s="853"/>
      <c r="AZ83" s="880"/>
      <c r="BB83" s="466"/>
    </row>
    <row r="84" spans="1:54" ht="13.5" customHeight="1">
      <c r="A84" s="483"/>
      <c r="B84" s="495"/>
      <c r="C84" s="508"/>
      <c r="D84" s="549" t="s">
        <v>165</v>
      </c>
      <c r="E84" s="572" t="str">
        <f>+'様式第3-2号　修繕工事項目等の設定内容'!F161</f>
        <v>年</v>
      </c>
      <c r="F84" s="582"/>
      <c r="G84" s="596"/>
      <c r="H84" s="614"/>
      <c r="I84" s="630"/>
      <c r="J84" s="640"/>
      <c r="K84" s="640"/>
      <c r="L84" s="640"/>
      <c r="M84" s="640"/>
      <c r="N84" s="640"/>
      <c r="O84" s="640"/>
      <c r="P84" s="640"/>
      <c r="Q84" s="659"/>
      <c r="R84" s="680"/>
      <c r="S84" s="703"/>
      <c r="T84" s="703"/>
      <c r="U84" s="703"/>
      <c r="V84" s="703"/>
      <c r="W84" s="703"/>
      <c r="X84" s="703"/>
      <c r="Y84" s="703"/>
      <c r="Z84" s="703"/>
      <c r="AA84" s="723"/>
      <c r="AB84" s="741"/>
      <c r="AC84" s="703"/>
      <c r="AD84" s="703"/>
      <c r="AE84" s="703"/>
      <c r="AF84" s="703"/>
      <c r="AG84" s="703"/>
      <c r="AH84" s="703"/>
      <c r="AI84" s="703"/>
      <c r="AJ84" s="703"/>
      <c r="AK84" s="760"/>
      <c r="AL84" s="779"/>
      <c r="AM84" s="703"/>
      <c r="AN84" s="703"/>
      <c r="AO84" s="703"/>
      <c r="AP84" s="703"/>
      <c r="AQ84" s="703"/>
      <c r="AR84" s="703"/>
      <c r="AS84" s="703"/>
      <c r="AT84" s="703"/>
      <c r="AU84" s="800"/>
      <c r="AV84" s="816">
        <f t="shared" si="16"/>
        <v>0</v>
      </c>
      <c r="AW84" s="816">
        <f t="shared" si="17"/>
        <v>0</v>
      </c>
      <c r="AX84" s="831">
        <f t="shared" si="18"/>
        <v>0</v>
      </c>
      <c r="AY84" s="858"/>
      <c r="AZ84" s="874"/>
      <c r="BB84" s="466"/>
    </row>
    <row r="85" spans="1:54" ht="13.5" customHeight="1">
      <c r="A85" s="483"/>
      <c r="B85" s="492"/>
      <c r="C85" s="519" t="s">
        <v>351</v>
      </c>
      <c r="D85" s="547" t="s">
        <v>286</v>
      </c>
      <c r="E85" s="556" t="str">
        <f>+'様式第3-2号　修繕工事項目等の設定内容'!F163</f>
        <v>年</v>
      </c>
      <c r="F85" s="586"/>
      <c r="G85" s="604"/>
      <c r="H85" s="621"/>
      <c r="I85" s="637"/>
      <c r="J85" s="647"/>
      <c r="K85" s="647"/>
      <c r="L85" s="647"/>
      <c r="M85" s="647"/>
      <c r="N85" s="647"/>
      <c r="O85" s="647"/>
      <c r="P85" s="647"/>
      <c r="Q85" s="661"/>
      <c r="R85" s="682"/>
      <c r="S85" s="705"/>
      <c r="T85" s="705"/>
      <c r="U85" s="705"/>
      <c r="V85" s="705"/>
      <c r="W85" s="705"/>
      <c r="X85" s="705"/>
      <c r="Y85" s="705"/>
      <c r="Z85" s="705"/>
      <c r="AA85" s="725"/>
      <c r="AB85" s="743"/>
      <c r="AC85" s="705"/>
      <c r="AD85" s="705"/>
      <c r="AE85" s="705"/>
      <c r="AF85" s="705"/>
      <c r="AG85" s="705"/>
      <c r="AH85" s="705"/>
      <c r="AI85" s="705"/>
      <c r="AJ85" s="705"/>
      <c r="AK85" s="762"/>
      <c r="AL85" s="781"/>
      <c r="AM85" s="705"/>
      <c r="AN85" s="705"/>
      <c r="AO85" s="705"/>
      <c r="AP85" s="705"/>
      <c r="AQ85" s="705"/>
      <c r="AR85" s="705"/>
      <c r="AS85" s="705"/>
      <c r="AT85" s="705"/>
      <c r="AU85" s="802"/>
      <c r="AV85" s="818">
        <f t="shared" si="16"/>
        <v>0</v>
      </c>
      <c r="AW85" s="818">
        <f t="shared" si="17"/>
        <v>0</v>
      </c>
      <c r="AX85" s="832">
        <f t="shared" si="18"/>
        <v>0</v>
      </c>
      <c r="AY85" s="866"/>
      <c r="AZ85" s="875"/>
      <c r="BB85" s="466"/>
    </row>
    <row r="86" spans="1:54" ht="13.5" customHeight="1">
      <c r="A86" s="483"/>
      <c r="B86" s="495"/>
      <c r="C86" s="508"/>
      <c r="D86" s="531" t="s">
        <v>437</v>
      </c>
      <c r="E86" s="572" t="str">
        <f>+'様式第3-2号　修繕工事項目等の設定内容'!F165</f>
        <v>年</v>
      </c>
      <c r="F86" s="584"/>
      <c r="G86" s="600"/>
      <c r="H86" s="617"/>
      <c r="I86" s="633"/>
      <c r="J86" s="643"/>
      <c r="K86" s="643"/>
      <c r="L86" s="643"/>
      <c r="M86" s="643"/>
      <c r="N86" s="643"/>
      <c r="O86" s="643"/>
      <c r="P86" s="643"/>
      <c r="Q86" s="655"/>
      <c r="R86" s="678"/>
      <c r="S86" s="699"/>
      <c r="T86" s="699"/>
      <c r="U86" s="699"/>
      <c r="V86" s="699"/>
      <c r="W86" s="699"/>
      <c r="X86" s="699"/>
      <c r="Y86" s="699"/>
      <c r="Z86" s="699"/>
      <c r="AA86" s="719"/>
      <c r="AB86" s="738"/>
      <c r="AC86" s="699"/>
      <c r="AD86" s="699"/>
      <c r="AE86" s="699"/>
      <c r="AF86" s="699"/>
      <c r="AG86" s="699"/>
      <c r="AH86" s="699"/>
      <c r="AI86" s="699"/>
      <c r="AJ86" s="699"/>
      <c r="AK86" s="756"/>
      <c r="AL86" s="775"/>
      <c r="AM86" s="699"/>
      <c r="AN86" s="699"/>
      <c r="AO86" s="699"/>
      <c r="AP86" s="699"/>
      <c r="AQ86" s="699"/>
      <c r="AR86" s="699"/>
      <c r="AS86" s="699"/>
      <c r="AT86" s="699"/>
      <c r="AU86" s="796"/>
      <c r="AV86" s="813">
        <f t="shared" si="16"/>
        <v>0</v>
      </c>
      <c r="AW86" s="813">
        <f t="shared" si="17"/>
        <v>0</v>
      </c>
      <c r="AX86" s="834">
        <f t="shared" si="18"/>
        <v>0</v>
      </c>
      <c r="AY86" s="853"/>
      <c r="AZ86" s="880"/>
      <c r="BB86" s="466"/>
    </row>
    <row r="87" spans="1:54" ht="13.5" customHeight="1">
      <c r="A87" s="485" t="s">
        <v>449</v>
      </c>
      <c r="B87" s="497" t="s">
        <v>352</v>
      </c>
      <c r="C87" s="510"/>
      <c r="D87" s="510"/>
      <c r="E87" s="566"/>
      <c r="F87" s="510"/>
      <c r="G87" s="594"/>
      <c r="H87" s="612"/>
      <c r="I87" s="628"/>
      <c r="J87" s="594"/>
      <c r="K87" s="594"/>
      <c r="L87" s="594"/>
      <c r="M87" s="594"/>
      <c r="N87" s="594"/>
      <c r="O87" s="594"/>
      <c r="P87" s="594"/>
      <c r="Q87" s="355"/>
      <c r="R87" s="685" t="str">
        <f t="shared" ref="R87:AU87" si="22">IF(SUM(R88:R89)&gt;0,SUM(R88:R89),"")</f>
        <v/>
      </c>
      <c r="S87" s="698" t="str">
        <f t="shared" si="22"/>
        <v/>
      </c>
      <c r="T87" s="698" t="str">
        <f t="shared" si="22"/>
        <v/>
      </c>
      <c r="U87" s="698" t="str">
        <f t="shared" si="22"/>
        <v/>
      </c>
      <c r="V87" s="698" t="str">
        <f t="shared" si="22"/>
        <v/>
      </c>
      <c r="W87" s="698" t="str">
        <f t="shared" si="22"/>
        <v/>
      </c>
      <c r="X87" s="698" t="str">
        <f t="shared" si="22"/>
        <v/>
      </c>
      <c r="Y87" s="698" t="str">
        <f t="shared" si="22"/>
        <v/>
      </c>
      <c r="Z87" s="698" t="str">
        <f t="shared" si="22"/>
        <v/>
      </c>
      <c r="AA87" s="718" t="str">
        <f t="shared" si="22"/>
        <v/>
      </c>
      <c r="AB87" s="737" t="str">
        <f t="shared" si="22"/>
        <v/>
      </c>
      <c r="AC87" s="698" t="str">
        <f t="shared" si="22"/>
        <v/>
      </c>
      <c r="AD87" s="698" t="str">
        <f t="shared" si="22"/>
        <v/>
      </c>
      <c r="AE87" s="698" t="str">
        <f t="shared" si="22"/>
        <v/>
      </c>
      <c r="AF87" s="698" t="str">
        <f t="shared" si="22"/>
        <v/>
      </c>
      <c r="AG87" s="698" t="str">
        <f t="shared" si="22"/>
        <v/>
      </c>
      <c r="AH87" s="698" t="str">
        <f t="shared" si="22"/>
        <v/>
      </c>
      <c r="AI87" s="698" t="str">
        <f t="shared" si="22"/>
        <v/>
      </c>
      <c r="AJ87" s="698" t="str">
        <f t="shared" si="22"/>
        <v/>
      </c>
      <c r="AK87" s="755" t="str">
        <f t="shared" si="22"/>
        <v/>
      </c>
      <c r="AL87" s="774" t="str">
        <f t="shared" si="22"/>
        <v/>
      </c>
      <c r="AM87" s="698" t="str">
        <f t="shared" si="22"/>
        <v/>
      </c>
      <c r="AN87" s="698" t="str">
        <f t="shared" si="22"/>
        <v/>
      </c>
      <c r="AO87" s="698" t="str">
        <f t="shared" si="22"/>
        <v/>
      </c>
      <c r="AP87" s="698" t="str">
        <f t="shared" si="22"/>
        <v/>
      </c>
      <c r="AQ87" s="698" t="str">
        <f t="shared" si="22"/>
        <v/>
      </c>
      <c r="AR87" s="698" t="str">
        <f t="shared" si="22"/>
        <v/>
      </c>
      <c r="AS87" s="698" t="str">
        <f t="shared" si="22"/>
        <v/>
      </c>
      <c r="AT87" s="698" t="str">
        <f t="shared" si="22"/>
        <v/>
      </c>
      <c r="AU87" s="795" t="str">
        <f t="shared" si="22"/>
        <v/>
      </c>
      <c r="AV87" s="812">
        <f t="shared" si="16"/>
        <v>0</v>
      </c>
      <c r="AW87" s="812">
        <f t="shared" si="17"/>
        <v>0</v>
      </c>
      <c r="AX87" s="829">
        <f t="shared" si="18"/>
        <v>0</v>
      </c>
      <c r="AY87" s="852"/>
      <c r="AZ87" s="872"/>
      <c r="BB87" s="466"/>
    </row>
    <row r="88" spans="1:54" ht="13.5" customHeight="1">
      <c r="A88" s="481" t="s">
        <v>611</v>
      </c>
      <c r="B88" s="498"/>
      <c r="C88" s="521" t="s">
        <v>354</v>
      </c>
      <c r="D88" s="529" t="s">
        <v>450</v>
      </c>
      <c r="E88" s="573" t="str">
        <f>+'様式第3-2号　修繕工事項目等の設定内容'!F169</f>
        <v>年</v>
      </c>
      <c r="F88" s="523"/>
      <c r="G88" s="599"/>
      <c r="H88" s="616"/>
      <c r="I88" s="632"/>
      <c r="J88" s="642">
        <v>24</v>
      </c>
      <c r="K88" s="642">
        <v>48</v>
      </c>
      <c r="L88" s="642"/>
      <c r="M88" s="642"/>
      <c r="N88" s="642"/>
      <c r="O88" s="642"/>
      <c r="P88" s="642"/>
      <c r="Q88" s="655"/>
      <c r="R88" s="678"/>
      <c r="S88" s="699"/>
      <c r="T88" s="699"/>
      <c r="U88" s="699"/>
      <c r="V88" s="699"/>
      <c r="W88" s="699"/>
      <c r="X88" s="699"/>
      <c r="Y88" s="699"/>
      <c r="Z88" s="699"/>
      <c r="AA88" s="719"/>
      <c r="AB88" s="738"/>
      <c r="AC88" s="699"/>
      <c r="AD88" s="699"/>
      <c r="AE88" s="699"/>
      <c r="AF88" s="699"/>
      <c r="AG88" s="699"/>
      <c r="AH88" s="699"/>
      <c r="AI88" s="699"/>
      <c r="AJ88" s="699"/>
      <c r="AK88" s="756"/>
      <c r="AL88" s="775"/>
      <c r="AM88" s="699"/>
      <c r="AN88" s="699"/>
      <c r="AO88" s="699"/>
      <c r="AP88" s="699"/>
      <c r="AQ88" s="699"/>
      <c r="AR88" s="699"/>
      <c r="AS88" s="699"/>
      <c r="AT88" s="699"/>
      <c r="AU88" s="796"/>
      <c r="AV88" s="813">
        <f t="shared" si="16"/>
        <v>0</v>
      </c>
      <c r="AW88" s="813">
        <f t="shared" si="17"/>
        <v>0</v>
      </c>
      <c r="AX88" s="834">
        <f t="shared" si="18"/>
        <v>0</v>
      </c>
      <c r="AY88" s="853"/>
      <c r="AZ88" s="880"/>
      <c r="BB88" s="466"/>
    </row>
    <row r="89" spans="1:54" ht="13.5" customHeight="1">
      <c r="A89" s="487" t="s">
        <v>93</v>
      </c>
      <c r="B89" s="498"/>
      <c r="C89" s="521" t="s">
        <v>216</v>
      </c>
      <c r="D89" s="529" t="s">
        <v>272</v>
      </c>
      <c r="E89" s="570" t="str">
        <f>+'様式第3-2号　修繕工事項目等の設定内容'!F175</f>
        <v>年</v>
      </c>
      <c r="F89" s="523"/>
      <c r="G89" s="599"/>
      <c r="H89" s="616"/>
      <c r="I89" s="632"/>
      <c r="J89" s="642">
        <v>24</v>
      </c>
      <c r="K89" s="642">
        <v>48</v>
      </c>
      <c r="L89" s="642"/>
      <c r="M89" s="642"/>
      <c r="N89" s="642"/>
      <c r="O89" s="642"/>
      <c r="P89" s="642"/>
      <c r="Q89" s="654"/>
      <c r="R89" s="679"/>
      <c r="S89" s="702"/>
      <c r="T89" s="702"/>
      <c r="U89" s="702"/>
      <c r="V89" s="702"/>
      <c r="W89" s="702"/>
      <c r="X89" s="702"/>
      <c r="Y89" s="702"/>
      <c r="Z89" s="702"/>
      <c r="AA89" s="722"/>
      <c r="AB89" s="740"/>
      <c r="AC89" s="702"/>
      <c r="AD89" s="702"/>
      <c r="AE89" s="702"/>
      <c r="AF89" s="702"/>
      <c r="AG89" s="702"/>
      <c r="AH89" s="702"/>
      <c r="AI89" s="702"/>
      <c r="AJ89" s="702"/>
      <c r="AK89" s="759"/>
      <c r="AL89" s="778"/>
      <c r="AM89" s="702"/>
      <c r="AN89" s="702"/>
      <c r="AO89" s="702"/>
      <c r="AP89" s="702"/>
      <c r="AQ89" s="702"/>
      <c r="AR89" s="702"/>
      <c r="AS89" s="702"/>
      <c r="AT89" s="702"/>
      <c r="AU89" s="799"/>
      <c r="AV89" s="811">
        <f t="shared" si="16"/>
        <v>0</v>
      </c>
      <c r="AW89" s="811">
        <f t="shared" si="17"/>
        <v>0</v>
      </c>
      <c r="AX89" s="830">
        <f t="shared" si="18"/>
        <v>0</v>
      </c>
      <c r="AY89" s="867"/>
      <c r="AZ89" s="878"/>
      <c r="BB89" s="466"/>
    </row>
    <row r="90" spans="1:54" ht="13.5" customHeight="1">
      <c r="A90" s="488"/>
      <c r="B90" s="497" t="s">
        <v>23</v>
      </c>
      <c r="C90" s="510"/>
      <c r="D90" s="510"/>
      <c r="E90" s="566"/>
      <c r="F90" s="510"/>
      <c r="G90" s="594"/>
      <c r="H90" s="612"/>
      <c r="I90" s="628"/>
      <c r="J90" s="594"/>
      <c r="K90" s="594"/>
      <c r="L90" s="594"/>
      <c r="M90" s="594"/>
      <c r="N90" s="594"/>
      <c r="O90" s="594"/>
      <c r="P90" s="594"/>
      <c r="Q90" s="355"/>
      <c r="R90" s="685" t="str">
        <f>IF(SUM(R91:R91)&gt;0,SUM(R91:R91),"")</f>
        <v/>
      </c>
      <c r="S90" s="698" t="str">
        <f t="shared" ref="S90:AU90" si="23">IF(SUM(S91:S94)&gt;0,SUM(S91:S94),"")</f>
        <v/>
      </c>
      <c r="T90" s="698" t="str">
        <f t="shared" si="23"/>
        <v/>
      </c>
      <c r="U90" s="698" t="str">
        <f t="shared" si="23"/>
        <v/>
      </c>
      <c r="V90" s="698" t="str">
        <f t="shared" si="23"/>
        <v/>
      </c>
      <c r="W90" s="698" t="str">
        <f t="shared" si="23"/>
        <v/>
      </c>
      <c r="X90" s="698" t="str">
        <f t="shared" si="23"/>
        <v/>
      </c>
      <c r="Y90" s="698" t="str">
        <f t="shared" si="23"/>
        <v/>
      </c>
      <c r="Z90" s="698" t="str">
        <f t="shared" si="23"/>
        <v/>
      </c>
      <c r="AA90" s="718" t="str">
        <f t="shared" si="23"/>
        <v/>
      </c>
      <c r="AB90" s="737" t="str">
        <f t="shared" si="23"/>
        <v/>
      </c>
      <c r="AC90" s="698" t="str">
        <f t="shared" si="23"/>
        <v/>
      </c>
      <c r="AD90" s="698" t="str">
        <f t="shared" si="23"/>
        <v/>
      </c>
      <c r="AE90" s="698" t="str">
        <f t="shared" si="23"/>
        <v/>
      </c>
      <c r="AF90" s="698" t="str">
        <f t="shared" si="23"/>
        <v/>
      </c>
      <c r="AG90" s="698" t="str">
        <f t="shared" si="23"/>
        <v/>
      </c>
      <c r="AH90" s="698" t="str">
        <f t="shared" si="23"/>
        <v/>
      </c>
      <c r="AI90" s="698" t="str">
        <f t="shared" si="23"/>
        <v/>
      </c>
      <c r="AJ90" s="698" t="str">
        <f t="shared" si="23"/>
        <v/>
      </c>
      <c r="AK90" s="755" t="str">
        <f t="shared" si="23"/>
        <v/>
      </c>
      <c r="AL90" s="774" t="str">
        <f t="shared" si="23"/>
        <v/>
      </c>
      <c r="AM90" s="698" t="str">
        <f t="shared" si="23"/>
        <v/>
      </c>
      <c r="AN90" s="698" t="str">
        <f t="shared" si="23"/>
        <v/>
      </c>
      <c r="AO90" s="698" t="str">
        <f t="shared" si="23"/>
        <v/>
      </c>
      <c r="AP90" s="698" t="str">
        <f t="shared" si="23"/>
        <v/>
      </c>
      <c r="AQ90" s="698" t="str">
        <f t="shared" si="23"/>
        <v/>
      </c>
      <c r="AR90" s="698" t="str">
        <f t="shared" si="23"/>
        <v/>
      </c>
      <c r="AS90" s="698" t="str">
        <f t="shared" si="23"/>
        <v/>
      </c>
      <c r="AT90" s="698" t="str">
        <f t="shared" si="23"/>
        <v/>
      </c>
      <c r="AU90" s="795" t="str">
        <f t="shared" si="23"/>
        <v/>
      </c>
      <c r="AV90" s="812">
        <f t="shared" si="16"/>
        <v>0</v>
      </c>
      <c r="AW90" s="812">
        <f t="shared" si="17"/>
        <v>0</v>
      </c>
      <c r="AX90" s="829">
        <f t="shared" si="18"/>
        <v>0</v>
      </c>
      <c r="AY90" s="225"/>
      <c r="AZ90" s="225"/>
      <c r="BB90" s="466"/>
    </row>
    <row r="91" spans="1:54" ht="13.5" customHeight="1">
      <c r="A91" s="483"/>
      <c r="B91" s="499" t="s">
        <v>323</v>
      </c>
      <c r="C91" s="522" t="s">
        <v>238</v>
      </c>
      <c r="D91" s="534"/>
      <c r="E91" s="570" t="str">
        <f>+'様式第3-2号　修繕工事項目等の設定内容'!F180</f>
        <v xml:space="preserve">年
</v>
      </c>
      <c r="F91" s="523"/>
      <c r="G91" s="599"/>
      <c r="H91" s="616"/>
      <c r="I91" s="632"/>
      <c r="J91" s="642"/>
      <c r="K91" s="642"/>
      <c r="L91" s="642"/>
      <c r="M91" s="642"/>
      <c r="N91" s="642"/>
      <c r="O91" s="642"/>
      <c r="P91" s="642"/>
      <c r="Q91" s="660"/>
      <c r="R91" s="681"/>
      <c r="S91" s="704"/>
      <c r="T91" s="704"/>
      <c r="U91" s="704"/>
      <c r="V91" s="704"/>
      <c r="W91" s="704"/>
      <c r="X91" s="704"/>
      <c r="Y91" s="704"/>
      <c r="Z91" s="704"/>
      <c r="AA91" s="724"/>
      <c r="AB91" s="742"/>
      <c r="AC91" s="704"/>
      <c r="AD91" s="704"/>
      <c r="AE91" s="704"/>
      <c r="AF91" s="704"/>
      <c r="AG91" s="704"/>
      <c r="AH91" s="704"/>
      <c r="AI91" s="704"/>
      <c r="AJ91" s="704"/>
      <c r="AK91" s="761"/>
      <c r="AL91" s="780"/>
      <c r="AM91" s="704"/>
      <c r="AN91" s="704"/>
      <c r="AO91" s="704"/>
      <c r="AP91" s="704"/>
      <c r="AQ91" s="704"/>
      <c r="AR91" s="704"/>
      <c r="AS91" s="704"/>
      <c r="AT91" s="704"/>
      <c r="AU91" s="801"/>
      <c r="AV91" s="817">
        <f t="shared" si="16"/>
        <v>0</v>
      </c>
      <c r="AW91" s="817">
        <f t="shared" si="17"/>
        <v>0</v>
      </c>
      <c r="AX91" s="828">
        <f t="shared" si="18"/>
        <v>0</v>
      </c>
      <c r="AY91" s="225"/>
      <c r="AZ91" s="225"/>
      <c r="BB91" s="466"/>
    </row>
    <row r="92" spans="1:54" ht="13.5" customHeight="1">
      <c r="A92" s="483"/>
      <c r="B92" s="499"/>
      <c r="C92" s="522" t="s">
        <v>452</v>
      </c>
      <c r="D92" s="534"/>
      <c r="E92" s="574" t="str">
        <f>+'様式第3-2号　修繕工事項目等の設定内容'!F183</f>
        <v xml:space="preserve">年
</v>
      </c>
      <c r="F92" s="523"/>
      <c r="G92" s="599"/>
      <c r="H92" s="616"/>
      <c r="I92" s="632"/>
      <c r="J92" s="642"/>
      <c r="K92" s="642"/>
      <c r="L92" s="642"/>
      <c r="M92" s="642"/>
      <c r="N92" s="642"/>
      <c r="O92" s="642"/>
      <c r="P92" s="642"/>
      <c r="Q92" s="660"/>
      <c r="R92" s="681"/>
      <c r="S92" s="704"/>
      <c r="T92" s="704"/>
      <c r="U92" s="704"/>
      <c r="V92" s="704"/>
      <c r="W92" s="704"/>
      <c r="X92" s="704"/>
      <c r="Y92" s="704"/>
      <c r="Z92" s="704"/>
      <c r="AA92" s="724"/>
      <c r="AB92" s="742"/>
      <c r="AC92" s="704"/>
      <c r="AD92" s="704"/>
      <c r="AE92" s="704"/>
      <c r="AF92" s="704"/>
      <c r="AG92" s="704"/>
      <c r="AH92" s="704"/>
      <c r="AI92" s="704"/>
      <c r="AJ92" s="704"/>
      <c r="AK92" s="761"/>
      <c r="AL92" s="780"/>
      <c r="AM92" s="704"/>
      <c r="AN92" s="704"/>
      <c r="AO92" s="704"/>
      <c r="AP92" s="704"/>
      <c r="AQ92" s="704"/>
      <c r="AR92" s="704"/>
      <c r="AS92" s="704"/>
      <c r="AT92" s="704"/>
      <c r="AU92" s="801"/>
      <c r="AV92" s="817">
        <f t="shared" si="16"/>
        <v>0</v>
      </c>
      <c r="AW92" s="817">
        <f t="shared" si="17"/>
        <v>0</v>
      </c>
      <c r="AX92" s="828">
        <f t="shared" si="18"/>
        <v>0</v>
      </c>
      <c r="AY92" s="225"/>
      <c r="AZ92" s="225"/>
      <c r="BB92" s="466"/>
    </row>
    <row r="93" spans="1:54" ht="13.5" customHeight="1">
      <c r="A93" s="483"/>
      <c r="B93" s="499"/>
      <c r="C93" s="522" t="s">
        <v>454</v>
      </c>
      <c r="D93" s="534"/>
      <c r="E93" s="570" t="str">
        <f>+'様式第3-2号　修繕工事項目等の設定内容'!F186</f>
        <v>年</v>
      </c>
      <c r="F93" s="523"/>
      <c r="G93" s="599"/>
      <c r="H93" s="616"/>
      <c r="I93" s="632"/>
      <c r="J93" s="642"/>
      <c r="K93" s="642"/>
      <c r="L93" s="642"/>
      <c r="M93" s="642"/>
      <c r="N93" s="642"/>
      <c r="O93" s="642"/>
      <c r="P93" s="642"/>
      <c r="Q93" s="654"/>
      <c r="R93" s="679"/>
      <c r="S93" s="702"/>
      <c r="T93" s="702"/>
      <c r="U93" s="702"/>
      <c r="V93" s="702"/>
      <c r="W93" s="702"/>
      <c r="X93" s="702"/>
      <c r="Y93" s="702"/>
      <c r="Z93" s="702"/>
      <c r="AA93" s="722"/>
      <c r="AB93" s="740"/>
      <c r="AC93" s="702"/>
      <c r="AD93" s="702"/>
      <c r="AE93" s="702"/>
      <c r="AF93" s="702"/>
      <c r="AG93" s="702"/>
      <c r="AH93" s="702"/>
      <c r="AI93" s="702"/>
      <c r="AJ93" s="702"/>
      <c r="AK93" s="759"/>
      <c r="AL93" s="778"/>
      <c r="AM93" s="702"/>
      <c r="AN93" s="702"/>
      <c r="AO93" s="702"/>
      <c r="AP93" s="702"/>
      <c r="AQ93" s="702"/>
      <c r="AR93" s="702"/>
      <c r="AS93" s="702"/>
      <c r="AT93" s="702"/>
      <c r="AU93" s="799"/>
      <c r="AV93" s="811">
        <f t="shared" si="16"/>
        <v>0</v>
      </c>
      <c r="AW93" s="811">
        <f t="shared" si="17"/>
        <v>0</v>
      </c>
      <c r="AX93" s="833">
        <f t="shared" si="18"/>
        <v>0</v>
      </c>
      <c r="AY93" s="122"/>
      <c r="AZ93" s="122"/>
      <c r="BB93" s="466"/>
    </row>
    <row r="94" spans="1:54" ht="13.5" customHeight="1">
      <c r="A94" s="483"/>
      <c r="B94" s="499"/>
      <c r="C94" s="522" t="s">
        <v>456</v>
      </c>
      <c r="D94" s="534"/>
      <c r="E94" s="575" t="s">
        <v>430</v>
      </c>
      <c r="F94" s="523"/>
      <c r="G94" s="599"/>
      <c r="H94" s="616"/>
      <c r="I94" s="632"/>
      <c r="J94" s="642"/>
      <c r="K94" s="642"/>
      <c r="L94" s="642"/>
      <c r="M94" s="642"/>
      <c r="N94" s="642"/>
      <c r="O94" s="642"/>
      <c r="P94" s="642"/>
      <c r="Q94" s="654"/>
      <c r="R94" s="679"/>
      <c r="S94" s="702"/>
      <c r="T94" s="702"/>
      <c r="U94" s="702"/>
      <c r="V94" s="702"/>
      <c r="W94" s="702"/>
      <c r="X94" s="702"/>
      <c r="Y94" s="702"/>
      <c r="Z94" s="702"/>
      <c r="AA94" s="722"/>
      <c r="AB94" s="740"/>
      <c r="AC94" s="702"/>
      <c r="AD94" s="702"/>
      <c r="AE94" s="702"/>
      <c r="AF94" s="702"/>
      <c r="AG94" s="702"/>
      <c r="AH94" s="702"/>
      <c r="AI94" s="702"/>
      <c r="AJ94" s="702"/>
      <c r="AK94" s="759"/>
      <c r="AL94" s="778"/>
      <c r="AM94" s="702"/>
      <c r="AN94" s="702"/>
      <c r="AO94" s="702"/>
      <c r="AP94" s="702"/>
      <c r="AQ94" s="702"/>
      <c r="AR94" s="702"/>
      <c r="AS94" s="702"/>
      <c r="AT94" s="702"/>
      <c r="AU94" s="799"/>
      <c r="AV94" s="811">
        <f t="shared" si="16"/>
        <v>0</v>
      </c>
      <c r="AW94" s="811">
        <f t="shared" si="17"/>
        <v>0</v>
      </c>
      <c r="AX94" s="833">
        <f t="shared" si="18"/>
        <v>0</v>
      </c>
      <c r="AY94" s="225"/>
      <c r="AZ94" s="225"/>
      <c r="BB94" s="466"/>
    </row>
    <row r="95" spans="1:54" ht="13.5" customHeight="1">
      <c r="A95" s="486"/>
      <c r="B95" s="497" t="s">
        <v>247</v>
      </c>
      <c r="C95" s="510"/>
      <c r="D95" s="510"/>
      <c r="E95" s="566"/>
      <c r="F95" s="510"/>
      <c r="G95" s="594"/>
      <c r="H95" s="612"/>
      <c r="I95" s="628"/>
      <c r="J95" s="594"/>
      <c r="K95" s="594"/>
      <c r="L95" s="594"/>
      <c r="M95" s="594"/>
      <c r="N95" s="594"/>
      <c r="O95" s="594"/>
      <c r="P95" s="594"/>
      <c r="Q95" s="355"/>
      <c r="R95" s="685" t="str">
        <f t="shared" ref="R95:AU95" si="24">IF(SUM(R96:R96)&gt;0,SUM(R96:R96),"")</f>
        <v/>
      </c>
      <c r="S95" s="698" t="str">
        <f t="shared" si="24"/>
        <v/>
      </c>
      <c r="T95" s="698" t="str">
        <f t="shared" si="24"/>
        <v/>
      </c>
      <c r="U95" s="698" t="str">
        <f t="shared" si="24"/>
        <v/>
      </c>
      <c r="V95" s="698" t="str">
        <f t="shared" si="24"/>
        <v/>
      </c>
      <c r="W95" s="698" t="str">
        <f t="shared" si="24"/>
        <v/>
      </c>
      <c r="X95" s="698" t="str">
        <f t="shared" si="24"/>
        <v/>
      </c>
      <c r="Y95" s="698" t="str">
        <f t="shared" si="24"/>
        <v/>
      </c>
      <c r="Z95" s="698" t="str">
        <f t="shared" si="24"/>
        <v/>
      </c>
      <c r="AA95" s="718" t="str">
        <f t="shared" si="24"/>
        <v/>
      </c>
      <c r="AB95" s="737" t="str">
        <f t="shared" si="24"/>
        <v/>
      </c>
      <c r="AC95" s="698" t="str">
        <f t="shared" si="24"/>
        <v/>
      </c>
      <c r="AD95" s="698" t="str">
        <f t="shared" si="24"/>
        <v/>
      </c>
      <c r="AE95" s="698" t="str">
        <f t="shared" si="24"/>
        <v/>
      </c>
      <c r="AF95" s="698" t="str">
        <f t="shared" si="24"/>
        <v/>
      </c>
      <c r="AG95" s="698" t="str">
        <f t="shared" si="24"/>
        <v/>
      </c>
      <c r="AH95" s="698" t="str">
        <f t="shared" si="24"/>
        <v/>
      </c>
      <c r="AI95" s="698" t="str">
        <f t="shared" si="24"/>
        <v/>
      </c>
      <c r="AJ95" s="698" t="str">
        <f t="shared" si="24"/>
        <v/>
      </c>
      <c r="AK95" s="755" t="str">
        <f t="shared" si="24"/>
        <v/>
      </c>
      <c r="AL95" s="774" t="str">
        <f t="shared" si="24"/>
        <v/>
      </c>
      <c r="AM95" s="698" t="str">
        <f t="shared" si="24"/>
        <v/>
      </c>
      <c r="AN95" s="698" t="str">
        <f t="shared" si="24"/>
        <v/>
      </c>
      <c r="AO95" s="698" t="str">
        <f t="shared" si="24"/>
        <v/>
      </c>
      <c r="AP95" s="698" t="str">
        <f t="shared" si="24"/>
        <v/>
      </c>
      <c r="AQ95" s="698" t="str">
        <f t="shared" si="24"/>
        <v/>
      </c>
      <c r="AR95" s="698" t="str">
        <f t="shared" si="24"/>
        <v/>
      </c>
      <c r="AS95" s="698" t="str">
        <f t="shared" si="24"/>
        <v/>
      </c>
      <c r="AT95" s="698" t="str">
        <f t="shared" si="24"/>
        <v/>
      </c>
      <c r="AU95" s="795" t="str">
        <f t="shared" si="24"/>
        <v/>
      </c>
      <c r="AV95" s="812">
        <f t="shared" si="16"/>
        <v>0</v>
      </c>
      <c r="AW95" s="812">
        <f t="shared" si="17"/>
        <v>0</v>
      </c>
      <c r="AX95" s="829">
        <f t="shared" si="18"/>
        <v>0</v>
      </c>
      <c r="AY95" s="225"/>
      <c r="AZ95" s="225"/>
      <c r="BB95" s="466"/>
    </row>
    <row r="96" spans="1:54" ht="13.5" customHeight="1">
      <c r="A96" s="483"/>
      <c r="B96" s="492" t="s">
        <v>5</v>
      </c>
      <c r="C96" s="519" t="s">
        <v>457</v>
      </c>
      <c r="D96" s="536"/>
      <c r="E96" s="570" t="s">
        <v>668</v>
      </c>
      <c r="F96" s="523"/>
      <c r="G96" s="599"/>
      <c r="H96" s="616"/>
      <c r="I96" s="632"/>
      <c r="J96" s="642">
        <v>5</v>
      </c>
      <c r="K96" s="642">
        <v>10</v>
      </c>
      <c r="L96" s="642">
        <v>15</v>
      </c>
      <c r="M96" s="642">
        <v>20</v>
      </c>
      <c r="N96" s="642">
        <v>25</v>
      </c>
      <c r="O96" s="642">
        <v>30</v>
      </c>
      <c r="P96" s="642"/>
      <c r="Q96" s="660"/>
      <c r="R96" s="681"/>
      <c r="S96" s="704"/>
      <c r="T96" s="704"/>
      <c r="U96" s="704"/>
      <c r="V96" s="704"/>
      <c r="W96" s="704"/>
      <c r="X96" s="704"/>
      <c r="Y96" s="704"/>
      <c r="Z96" s="704"/>
      <c r="AA96" s="724"/>
      <c r="AB96" s="742"/>
      <c r="AC96" s="704"/>
      <c r="AD96" s="704"/>
      <c r="AE96" s="704"/>
      <c r="AF96" s="704"/>
      <c r="AG96" s="704"/>
      <c r="AH96" s="704"/>
      <c r="AI96" s="704"/>
      <c r="AJ96" s="704"/>
      <c r="AK96" s="761"/>
      <c r="AL96" s="780"/>
      <c r="AM96" s="704"/>
      <c r="AN96" s="704"/>
      <c r="AO96" s="704"/>
      <c r="AP96" s="704"/>
      <c r="AQ96" s="704"/>
      <c r="AR96" s="704"/>
      <c r="AS96" s="704"/>
      <c r="AT96" s="704"/>
      <c r="AU96" s="801"/>
      <c r="AV96" s="817">
        <f t="shared" si="16"/>
        <v>0</v>
      </c>
      <c r="AW96" s="817">
        <f t="shared" si="17"/>
        <v>0</v>
      </c>
      <c r="AX96" s="828">
        <f t="shared" si="18"/>
        <v>0</v>
      </c>
      <c r="AY96" s="225"/>
      <c r="AZ96" s="225"/>
      <c r="BB96" s="466"/>
    </row>
    <row r="97" spans="1:54" ht="13.5" customHeight="1">
      <c r="A97" s="489"/>
      <c r="B97" s="502"/>
      <c r="C97" s="523" t="s">
        <v>405</v>
      </c>
      <c r="D97" s="550"/>
      <c r="E97" s="575"/>
      <c r="F97" s="523"/>
      <c r="G97" s="599"/>
      <c r="H97" s="616"/>
      <c r="I97" s="632"/>
      <c r="J97" s="642"/>
      <c r="K97" s="642"/>
      <c r="L97" s="642"/>
      <c r="M97" s="642"/>
      <c r="N97" s="642"/>
      <c r="O97" s="642"/>
      <c r="P97" s="642"/>
      <c r="Q97" s="660"/>
      <c r="R97" s="681">
        <f t="shared" ref="R97:AU97" si="25">SUM(R7,R10,R18,R21,R31,R35,R43,R45,R53,R59,R61,R64,R70,R75,R79,R82,R87,R90,R95)</f>
        <v>0</v>
      </c>
      <c r="S97" s="704">
        <f t="shared" si="25"/>
        <v>0</v>
      </c>
      <c r="T97" s="704">
        <f t="shared" si="25"/>
        <v>0</v>
      </c>
      <c r="U97" s="704">
        <f t="shared" si="25"/>
        <v>0</v>
      </c>
      <c r="V97" s="704">
        <f t="shared" si="25"/>
        <v>0</v>
      </c>
      <c r="W97" s="704">
        <f t="shared" si="25"/>
        <v>0</v>
      </c>
      <c r="X97" s="704">
        <f t="shared" si="25"/>
        <v>0</v>
      </c>
      <c r="Y97" s="704">
        <f t="shared" si="25"/>
        <v>0</v>
      </c>
      <c r="Z97" s="704">
        <f t="shared" si="25"/>
        <v>0</v>
      </c>
      <c r="AA97" s="724">
        <f t="shared" si="25"/>
        <v>0</v>
      </c>
      <c r="AB97" s="742">
        <f t="shared" si="25"/>
        <v>0</v>
      </c>
      <c r="AC97" s="704">
        <f t="shared" si="25"/>
        <v>0</v>
      </c>
      <c r="AD97" s="704">
        <f t="shared" si="25"/>
        <v>0</v>
      </c>
      <c r="AE97" s="704">
        <f t="shared" si="25"/>
        <v>0</v>
      </c>
      <c r="AF97" s="704">
        <f t="shared" si="25"/>
        <v>0</v>
      </c>
      <c r="AG97" s="704">
        <f t="shared" si="25"/>
        <v>0</v>
      </c>
      <c r="AH97" s="704">
        <f t="shared" si="25"/>
        <v>0</v>
      </c>
      <c r="AI97" s="704">
        <f t="shared" si="25"/>
        <v>0</v>
      </c>
      <c r="AJ97" s="704">
        <f t="shared" si="25"/>
        <v>0</v>
      </c>
      <c r="AK97" s="761">
        <f t="shared" si="25"/>
        <v>0</v>
      </c>
      <c r="AL97" s="780">
        <f t="shared" si="25"/>
        <v>0</v>
      </c>
      <c r="AM97" s="704">
        <f t="shared" si="25"/>
        <v>0</v>
      </c>
      <c r="AN97" s="704">
        <f t="shared" si="25"/>
        <v>0</v>
      </c>
      <c r="AO97" s="704">
        <f t="shared" si="25"/>
        <v>0</v>
      </c>
      <c r="AP97" s="704">
        <f t="shared" si="25"/>
        <v>0</v>
      </c>
      <c r="AQ97" s="704">
        <f t="shared" si="25"/>
        <v>0</v>
      </c>
      <c r="AR97" s="704">
        <f t="shared" si="25"/>
        <v>0</v>
      </c>
      <c r="AS97" s="704">
        <f t="shared" si="25"/>
        <v>0</v>
      </c>
      <c r="AT97" s="704">
        <f t="shared" si="25"/>
        <v>0</v>
      </c>
      <c r="AU97" s="801">
        <f t="shared" si="25"/>
        <v>0</v>
      </c>
      <c r="AV97" s="817">
        <f t="shared" si="16"/>
        <v>0</v>
      </c>
      <c r="AW97" s="817">
        <f t="shared" si="17"/>
        <v>0</v>
      </c>
      <c r="AX97" s="828">
        <f t="shared" si="18"/>
        <v>0</v>
      </c>
      <c r="AY97" s="122"/>
      <c r="AZ97" s="122"/>
      <c r="BB97" s="466"/>
    </row>
    <row r="98" spans="1:54" ht="13.5" customHeight="1">
      <c r="A98" s="1399" t="s">
        <v>684</v>
      </c>
      <c r="B98" s="1400"/>
      <c r="C98" s="1400"/>
      <c r="D98" s="1401"/>
      <c r="E98" s="575"/>
      <c r="F98" s="523"/>
      <c r="G98" s="599"/>
      <c r="H98" s="616"/>
      <c r="I98" s="632"/>
      <c r="J98" s="642"/>
      <c r="K98" s="642"/>
      <c r="L98" s="642"/>
      <c r="M98" s="642"/>
      <c r="N98" s="642"/>
      <c r="O98" s="642"/>
      <c r="P98" s="642"/>
      <c r="Q98" s="660"/>
      <c r="R98" s="681">
        <f t="shared" ref="R98:AU98" si="26">+R97*0.1</f>
        <v>0</v>
      </c>
      <c r="S98" s="704">
        <f t="shared" si="26"/>
        <v>0</v>
      </c>
      <c r="T98" s="704">
        <f t="shared" si="26"/>
        <v>0</v>
      </c>
      <c r="U98" s="704">
        <f t="shared" si="26"/>
        <v>0</v>
      </c>
      <c r="V98" s="704">
        <f t="shared" si="26"/>
        <v>0</v>
      </c>
      <c r="W98" s="704">
        <f t="shared" si="26"/>
        <v>0</v>
      </c>
      <c r="X98" s="704">
        <f t="shared" si="26"/>
        <v>0</v>
      </c>
      <c r="Y98" s="704">
        <f t="shared" si="26"/>
        <v>0</v>
      </c>
      <c r="Z98" s="704">
        <f t="shared" si="26"/>
        <v>0</v>
      </c>
      <c r="AA98" s="724">
        <f t="shared" si="26"/>
        <v>0</v>
      </c>
      <c r="AB98" s="742">
        <f t="shared" si="26"/>
        <v>0</v>
      </c>
      <c r="AC98" s="704">
        <f t="shared" si="26"/>
        <v>0</v>
      </c>
      <c r="AD98" s="704">
        <f t="shared" si="26"/>
        <v>0</v>
      </c>
      <c r="AE98" s="704">
        <f t="shared" si="26"/>
        <v>0</v>
      </c>
      <c r="AF98" s="704">
        <f t="shared" si="26"/>
        <v>0</v>
      </c>
      <c r="AG98" s="704">
        <f t="shared" si="26"/>
        <v>0</v>
      </c>
      <c r="AH98" s="704">
        <f t="shared" si="26"/>
        <v>0</v>
      </c>
      <c r="AI98" s="704">
        <f t="shared" si="26"/>
        <v>0</v>
      </c>
      <c r="AJ98" s="704">
        <f t="shared" si="26"/>
        <v>0</v>
      </c>
      <c r="AK98" s="761">
        <f t="shared" si="26"/>
        <v>0</v>
      </c>
      <c r="AL98" s="780">
        <f t="shared" si="26"/>
        <v>0</v>
      </c>
      <c r="AM98" s="704">
        <f t="shared" si="26"/>
        <v>0</v>
      </c>
      <c r="AN98" s="704">
        <f t="shared" si="26"/>
        <v>0</v>
      </c>
      <c r="AO98" s="704">
        <f t="shared" si="26"/>
        <v>0</v>
      </c>
      <c r="AP98" s="704">
        <f t="shared" si="26"/>
        <v>0</v>
      </c>
      <c r="AQ98" s="704">
        <f t="shared" si="26"/>
        <v>0</v>
      </c>
      <c r="AR98" s="704">
        <f t="shared" si="26"/>
        <v>0</v>
      </c>
      <c r="AS98" s="704">
        <f t="shared" si="26"/>
        <v>0</v>
      </c>
      <c r="AT98" s="704">
        <f t="shared" si="26"/>
        <v>0</v>
      </c>
      <c r="AU98" s="801">
        <f t="shared" si="26"/>
        <v>0</v>
      </c>
      <c r="AV98" s="817">
        <f t="shared" si="16"/>
        <v>0</v>
      </c>
      <c r="AW98" s="817">
        <f t="shared" si="17"/>
        <v>0</v>
      </c>
      <c r="AX98" s="828">
        <f t="shared" si="18"/>
        <v>0</v>
      </c>
      <c r="AY98" s="225"/>
      <c r="AZ98" s="225"/>
      <c r="BB98" s="466"/>
    </row>
    <row r="99" spans="1:54" ht="13.5" customHeight="1">
      <c r="A99" s="489"/>
      <c r="B99" s="502"/>
      <c r="C99" s="523" t="s">
        <v>406</v>
      </c>
      <c r="D99" s="550"/>
      <c r="E99" s="575"/>
      <c r="F99" s="523"/>
      <c r="G99" s="599"/>
      <c r="H99" s="616"/>
      <c r="I99" s="632"/>
      <c r="J99" s="642"/>
      <c r="K99" s="642"/>
      <c r="L99" s="642"/>
      <c r="M99" s="642"/>
      <c r="N99" s="642"/>
      <c r="O99" s="642"/>
      <c r="P99" s="642"/>
      <c r="Q99" s="660"/>
      <c r="R99" s="681">
        <f>SUM(R97:R98)*0.08</f>
        <v>0</v>
      </c>
      <c r="S99" s="704">
        <f>SUM(S97:S98)*0.08</f>
        <v>0</v>
      </c>
      <c r="T99" s="704">
        <f t="shared" ref="T99:AU99" si="27">SUM(T97:T98)*0.1</f>
        <v>0</v>
      </c>
      <c r="U99" s="704">
        <f t="shared" si="27"/>
        <v>0</v>
      </c>
      <c r="V99" s="704">
        <f t="shared" si="27"/>
        <v>0</v>
      </c>
      <c r="W99" s="704">
        <f t="shared" si="27"/>
        <v>0</v>
      </c>
      <c r="X99" s="704">
        <f t="shared" si="27"/>
        <v>0</v>
      </c>
      <c r="Y99" s="704">
        <f t="shared" si="27"/>
        <v>0</v>
      </c>
      <c r="Z99" s="704">
        <f t="shared" si="27"/>
        <v>0</v>
      </c>
      <c r="AA99" s="724">
        <f t="shared" si="27"/>
        <v>0</v>
      </c>
      <c r="AB99" s="742">
        <f t="shared" si="27"/>
        <v>0</v>
      </c>
      <c r="AC99" s="704">
        <f t="shared" si="27"/>
        <v>0</v>
      </c>
      <c r="AD99" s="704">
        <f t="shared" si="27"/>
        <v>0</v>
      </c>
      <c r="AE99" s="704">
        <f t="shared" si="27"/>
        <v>0</v>
      </c>
      <c r="AF99" s="704">
        <f t="shared" si="27"/>
        <v>0</v>
      </c>
      <c r="AG99" s="704">
        <f t="shared" si="27"/>
        <v>0</v>
      </c>
      <c r="AH99" s="704">
        <f t="shared" si="27"/>
        <v>0</v>
      </c>
      <c r="AI99" s="704">
        <f t="shared" si="27"/>
        <v>0</v>
      </c>
      <c r="AJ99" s="704">
        <f t="shared" si="27"/>
        <v>0</v>
      </c>
      <c r="AK99" s="761">
        <f t="shared" si="27"/>
        <v>0</v>
      </c>
      <c r="AL99" s="780">
        <f t="shared" si="27"/>
        <v>0</v>
      </c>
      <c r="AM99" s="704">
        <f t="shared" si="27"/>
        <v>0</v>
      </c>
      <c r="AN99" s="704">
        <f t="shared" si="27"/>
        <v>0</v>
      </c>
      <c r="AO99" s="704">
        <f t="shared" si="27"/>
        <v>0</v>
      </c>
      <c r="AP99" s="704">
        <f t="shared" si="27"/>
        <v>0</v>
      </c>
      <c r="AQ99" s="704">
        <f t="shared" si="27"/>
        <v>0</v>
      </c>
      <c r="AR99" s="704">
        <f t="shared" si="27"/>
        <v>0</v>
      </c>
      <c r="AS99" s="704">
        <f t="shared" si="27"/>
        <v>0</v>
      </c>
      <c r="AT99" s="704">
        <f t="shared" si="27"/>
        <v>0</v>
      </c>
      <c r="AU99" s="801">
        <f t="shared" si="27"/>
        <v>0</v>
      </c>
      <c r="AV99" s="817">
        <f t="shared" si="16"/>
        <v>0</v>
      </c>
      <c r="AW99" s="817">
        <f t="shared" si="17"/>
        <v>0</v>
      </c>
      <c r="AX99" s="828">
        <f t="shared" si="18"/>
        <v>0</v>
      </c>
      <c r="AY99" s="225"/>
      <c r="AZ99" s="225"/>
      <c r="BB99" s="466"/>
    </row>
    <row r="100" spans="1:54" ht="13.5" customHeight="1">
      <c r="A100" s="1402" t="s">
        <v>213</v>
      </c>
      <c r="B100" s="1403"/>
      <c r="C100" s="1403"/>
      <c r="D100" s="1404"/>
      <c r="E100" s="576"/>
      <c r="F100" s="587"/>
      <c r="G100" s="341"/>
      <c r="H100" s="622"/>
      <c r="I100" s="341"/>
      <c r="J100" s="341"/>
      <c r="K100" s="341"/>
      <c r="L100" s="341"/>
      <c r="M100" s="341"/>
      <c r="N100" s="341"/>
      <c r="O100" s="341"/>
      <c r="P100" s="341"/>
      <c r="Q100" s="666"/>
      <c r="R100" s="689">
        <f t="shared" ref="R100:AU100" si="28">SUM(R97:R99)</f>
        <v>0</v>
      </c>
      <c r="S100" s="711">
        <f t="shared" si="28"/>
        <v>0</v>
      </c>
      <c r="T100" s="711">
        <f t="shared" si="28"/>
        <v>0</v>
      </c>
      <c r="U100" s="711">
        <f t="shared" si="28"/>
        <v>0</v>
      </c>
      <c r="V100" s="711">
        <f t="shared" si="28"/>
        <v>0</v>
      </c>
      <c r="W100" s="711">
        <f t="shared" si="28"/>
        <v>0</v>
      </c>
      <c r="X100" s="711">
        <f t="shared" si="28"/>
        <v>0</v>
      </c>
      <c r="Y100" s="711">
        <f t="shared" si="28"/>
        <v>0</v>
      </c>
      <c r="Z100" s="711">
        <f t="shared" si="28"/>
        <v>0</v>
      </c>
      <c r="AA100" s="731">
        <f t="shared" si="28"/>
        <v>0</v>
      </c>
      <c r="AB100" s="749">
        <f t="shared" si="28"/>
        <v>0</v>
      </c>
      <c r="AC100" s="711">
        <f t="shared" si="28"/>
        <v>0</v>
      </c>
      <c r="AD100" s="711">
        <f t="shared" si="28"/>
        <v>0</v>
      </c>
      <c r="AE100" s="711">
        <f t="shared" si="28"/>
        <v>0</v>
      </c>
      <c r="AF100" s="711">
        <f t="shared" si="28"/>
        <v>0</v>
      </c>
      <c r="AG100" s="711">
        <f t="shared" si="28"/>
        <v>0</v>
      </c>
      <c r="AH100" s="711">
        <f t="shared" si="28"/>
        <v>0</v>
      </c>
      <c r="AI100" s="711">
        <f t="shared" si="28"/>
        <v>0</v>
      </c>
      <c r="AJ100" s="711">
        <f t="shared" si="28"/>
        <v>0</v>
      </c>
      <c r="AK100" s="768">
        <f t="shared" si="28"/>
        <v>0</v>
      </c>
      <c r="AL100" s="787">
        <f t="shared" si="28"/>
        <v>0</v>
      </c>
      <c r="AM100" s="711">
        <f t="shared" si="28"/>
        <v>0</v>
      </c>
      <c r="AN100" s="711">
        <f t="shared" si="28"/>
        <v>0</v>
      </c>
      <c r="AO100" s="711">
        <f t="shared" si="28"/>
        <v>0</v>
      </c>
      <c r="AP100" s="711">
        <f t="shared" si="28"/>
        <v>0</v>
      </c>
      <c r="AQ100" s="711">
        <f t="shared" si="28"/>
        <v>0</v>
      </c>
      <c r="AR100" s="711">
        <f t="shared" si="28"/>
        <v>0</v>
      </c>
      <c r="AS100" s="711">
        <f t="shared" si="28"/>
        <v>0</v>
      </c>
      <c r="AT100" s="711">
        <f t="shared" si="28"/>
        <v>0</v>
      </c>
      <c r="AU100" s="808">
        <f t="shared" si="28"/>
        <v>0</v>
      </c>
      <c r="AV100" s="824">
        <f t="shared" si="16"/>
        <v>0</v>
      </c>
      <c r="AW100" s="824"/>
      <c r="AX100" s="847"/>
      <c r="AY100" s="225"/>
      <c r="AZ100" s="225"/>
    </row>
    <row r="101" spans="1:54" ht="13.5" customHeight="1">
      <c r="A101" s="1405" t="s">
        <v>388</v>
      </c>
      <c r="B101" s="1406"/>
      <c r="C101" s="1406"/>
      <c r="D101" s="1407"/>
      <c r="E101" s="577"/>
      <c r="F101" s="588"/>
      <c r="G101" s="605"/>
      <c r="H101" s="623"/>
      <c r="I101" s="605"/>
      <c r="J101" s="605"/>
      <c r="K101" s="605"/>
      <c r="L101" s="605"/>
      <c r="M101" s="605"/>
      <c r="N101" s="605"/>
      <c r="O101" s="605"/>
      <c r="P101" s="605"/>
      <c r="Q101" s="667"/>
      <c r="R101" s="690">
        <f>+R100</f>
        <v>0</v>
      </c>
      <c r="S101" s="712">
        <f t="shared" ref="S101:AU101" si="29">+R101+S100</f>
        <v>0</v>
      </c>
      <c r="T101" s="712">
        <f t="shared" si="29"/>
        <v>0</v>
      </c>
      <c r="U101" s="712">
        <f t="shared" si="29"/>
        <v>0</v>
      </c>
      <c r="V101" s="712">
        <f t="shared" si="29"/>
        <v>0</v>
      </c>
      <c r="W101" s="712">
        <f t="shared" si="29"/>
        <v>0</v>
      </c>
      <c r="X101" s="712">
        <f t="shared" si="29"/>
        <v>0</v>
      </c>
      <c r="Y101" s="712">
        <f t="shared" si="29"/>
        <v>0</v>
      </c>
      <c r="Z101" s="712">
        <f t="shared" si="29"/>
        <v>0</v>
      </c>
      <c r="AA101" s="732">
        <f t="shared" si="29"/>
        <v>0</v>
      </c>
      <c r="AB101" s="750">
        <f t="shared" si="29"/>
        <v>0</v>
      </c>
      <c r="AC101" s="712">
        <f t="shared" si="29"/>
        <v>0</v>
      </c>
      <c r="AD101" s="712">
        <f t="shared" si="29"/>
        <v>0</v>
      </c>
      <c r="AE101" s="712">
        <f t="shared" si="29"/>
        <v>0</v>
      </c>
      <c r="AF101" s="712">
        <f t="shared" si="29"/>
        <v>0</v>
      </c>
      <c r="AG101" s="712">
        <f t="shared" si="29"/>
        <v>0</v>
      </c>
      <c r="AH101" s="712">
        <f t="shared" si="29"/>
        <v>0</v>
      </c>
      <c r="AI101" s="712">
        <f t="shared" si="29"/>
        <v>0</v>
      </c>
      <c r="AJ101" s="712">
        <f t="shared" si="29"/>
        <v>0</v>
      </c>
      <c r="AK101" s="769">
        <f t="shared" si="29"/>
        <v>0</v>
      </c>
      <c r="AL101" s="788">
        <f t="shared" si="29"/>
        <v>0</v>
      </c>
      <c r="AM101" s="712">
        <f t="shared" si="29"/>
        <v>0</v>
      </c>
      <c r="AN101" s="712">
        <f t="shared" si="29"/>
        <v>0</v>
      </c>
      <c r="AO101" s="712">
        <f t="shared" si="29"/>
        <v>0</v>
      </c>
      <c r="AP101" s="712">
        <f t="shared" si="29"/>
        <v>0</v>
      </c>
      <c r="AQ101" s="712">
        <f t="shared" si="29"/>
        <v>0</v>
      </c>
      <c r="AR101" s="712">
        <f t="shared" si="29"/>
        <v>0</v>
      </c>
      <c r="AS101" s="712">
        <f t="shared" si="29"/>
        <v>0</v>
      </c>
      <c r="AT101" s="712">
        <f t="shared" si="29"/>
        <v>0</v>
      </c>
      <c r="AU101" s="809">
        <f t="shared" si="29"/>
        <v>0</v>
      </c>
      <c r="AV101" s="825"/>
      <c r="AW101" s="825"/>
      <c r="AX101" s="848"/>
      <c r="AY101" s="225"/>
      <c r="AZ101" s="225"/>
    </row>
    <row r="102" spans="1:54" s="480" customFormat="1" ht="15" customHeight="1">
      <c r="A102" s="1408" t="s">
        <v>674</v>
      </c>
      <c r="B102" s="1408"/>
      <c r="C102" s="1408"/>
      <c r="D102" s="1408"/>
      <c r="E102" s="1408"/>
      <c r="F102" s="1408"/>
      <c r="G102" s="1408"/>
      <c r="H102" s="1408"/>
      <c r="I102" s="1408"/>
      <c r="J102" s="1408"/>
      <c r="K102" s="1408"/>
      <c r="L102" s="1408"/>
      <c r="M102" s="1408"/>
      <c r="N102" s="1408"/>
      <c r="O102" s="1408"/>
      <c r="P102" s="1408"/>
      <c r="Q102" s="1408"/>
      <c r="R102" s="1408"/>
      <c r="S102" s="1408"/>
      <c r="T102" s="1408"/>
      <c r="U102" s="1408"/>
      <c r="V102" s="1408"/>
      <c r="W102" s="1408"/>
      <c r="X102" s="1408"/>
      <c r="Y102" s="1408"/>
      <c r="Z102" s="1408"/>
      <c r="AA102" s="1408"/>
      <c r="AB102" s="1408"/>
      <c r="AC102" s="1408"/>
      <c r="AD102" s="1408"/>
      <c r="AE102" s="1408"/>
      <c r="AF102" s="1408"/>
      <c r="AG102" s="1408"/>
      <c r="AH102" s="1408"/>
      <c r="AI102" s="1408"/>
      <c r="AJ102" s="1408"/>
      <c r="AK102" s="1408"/>
      <c r="AL102" s="1408"/>
      <c r="AM102" s="1408"/>
      <c r="AN102" s="1408"/>
      <c r="AO102" s="1408"/>
      <c r="AP102" s="1408"/>
      <c r="AQ102" s="1408"/>
      <c r="AR102" s="1408"/>
      <c r="AS102" s="1408"/>
      <c r="AT102" s="1408"/>
      <c r="AU102" s="1408"/>
      <c r="AV102" s="1408"/>
      <c r="AW102" s="1408"/>
      <c r="AX102" s="1408"/>
      <c r="AY102" s="1408"/>
      <c r="AZ102" s="1408"/>
      <c r="BB102" s="473"/>
    </row>
    <row r="103" spans="1:54">
      <c r="B103" s="504"/>
      <c r="C103" s="504"/>
      <c r="D103" s="504"/>
      <c r="E103" s="504"/>
      <c r="F103" s="589"/>
      <c r="G103" s="606"/>
      <c r="H103" s="624"/>
      <c r="I103" s="606"/>
      <c r="Q103" s="668"/>
      <c r="R103" s="691"/>
      <c r="S103" s="691"/>
      <c r="T103" s="691"/>
      <c r="U103" s="691"/>
      <c r="V103" s="691"/>
      <c r="W103" s="691"/>
      <c r="X103" s="691"/>
      <c r="Y103" s="691"/>
      <c r="Z103" s="691"/>
      <c r="AA103" s="691"/>
      <c r="AB103" s="691"/>
      <c r="AC103" s="691"/>
      <c r="AD103" s="691"/>
      <c r="AE103" s="691"/>
      <c r="AF103" s="691"/>
      <c r="AG103" s="691"/>
      <c r="AH103" s="691"/>
      <c r="AI103" s="691"/>
      <c r="AJ103" s="691"/>
      <c r="AK103" s="691"/>
      <c r="AL103" s="691"/>
      <c r="AM103" s="691"/>
      <c r="AN103" s="691"/>
      <c r="AO103" s="691"/>
      <c r="AP103" s="691"/>
      <c r="AQ103" s="691"/>
      <c r="AR103" s="691"/>
      <c r="AS103" s="691"/>
      <c r="AT103" s="691"/>
      <c r="AU103" s="691"/>
      <c r="AV103" s="691"/>
      <c r="AW103" s="691"/>
      <c r="AX103" s="849"/>
    </row>
    <row r="104" spans="1:54">
      <c r="B104" s="505"/>
      <c r="C104" s="504"/>
      <c r="D104" s="504"/>
      <c r="E104" s="504"/>
      <c r="F104" s="589"/>
      <c r="G104" s="606"/>
      <c r="H104" s="624"/>
      <c r="I104" s="606"/>
      <c r="Q104" s="668"/>
      <c r="R104" s="151"/>
      <c r="S104" s="151"/>
      <c r="T104" s="151"/>
      <c r="U104" s="151"/>
      <c r="V104" s="151"/>
      <c r="W104" s="151"/>
      <c r="X104" s="151"/>
      <c r="Y104" s="151"/>
      <c r="Z104" s="151"/>
      <c r="AA104" s="151"/>
      <c r="AE104" s="713"/>
      <c r="AM104" s="459"/>
      <c r="AN104" s="465"/>
      <c r="AO104" s="225"/>
      <c r="AP104" s="467"/>
      <c r="AQ104" s="225"/>
      <c r="AR104" s="225"/>
      <c r="AS104" s="225"/>
      <c r="AT104" s="225"/>
      <c r="AU104" s="225"/>
      <c r="AV104" s="225"/>
      <c r="AW104" s="225"/>
      <c r="AX104" s="225"/>
      <c r="AY104" s="225"/>
      <c r="AZ104" s="225"/>
      <c r="BB104" s="225"/>
    </row>
    <row r="105" spans="1:54">
      <c r="B105" s="505"/>
      <c r="C105" s="504"/>
      <c r="D105" s="504"/>
      <c r="E105" s="504"/>
      <c r="F105" s="589"/>
      <c r="G105" s="606"/>
      <c r="H105" s="624"/>
      <c r="I105" s="606"/>
      <c r="Q105" s="668"/>
      <c r="R105" s="151"/>
      <c r="S105" s="151"/>
      <c r="T105" s="151"/>
      <c r="U105" s="151"/>
      <c r="V105" s="151"/>
      <c r="W105" s="151"/>
      <c r="X105" s="151"/>
      <c r="Y105" s="151"/>
      <c r="Z105" s="151"/>
      <c r="AA105" s="151"/>
      <c r="AO105" s="151"/>
      <c r="AY105" s="225"/>
      <c r="AZ105" s="225"/>
      <c r="BB105" s="225"/>
    </row>
    <row r="106" spans="1:54">
      <c r="R106" s="151"/>
      <c r="S106" s="151"/>
      <c r="T106" s="151"/>
      <c r="U106" s="151"/>
      <c r="V106" s="151"/>
      <c r="W106" s="151"/>
      <c r="X106" s="151"/>
      <c r="Y106" s="151"/>
      <c r="Z106" s="151"/>
      <c r="AA106" s="151"/>
      <c r="AO106" s="151"/>
      <c r="AY106" s="225"/>
      <c r="AZ106" s="225"/>
      <c r="BB106" s="225"/>
    </row>
    <row r="107" spans="1:54" s="122" customFormat="1">
      <c r="A107" s="490"/>
      <c r="B107" s="506"/>
      <c r="C107" s="524"/>
      <c r="D107" s="524"/>
      <c r="E107" s="524"/>
      <c r="F107" s="590"/>
      <c r="G107" s="607"/>
      <c r="H107" s="625"/>
      <c r="I107" s="607"/>
      <c r="J107" s="648"/>
      <c r="K107" s="648"/>
      <c r="L107" s="648"/>
      <c r="M107" s="648"/>
      <c r="N107" s="648"/>
      <c r="O107" s="648"/>
      <c r="P107" s="648"/>
      <c r="Q107" s="669"/>
      <c r="R107" s="692"/>
      <c r="S107" s="692"/>
      <c r="T107" s="692"/>
      <c r="U107" s="692"/>
      <c r="V107" s="692"/>
      <c r="W107" s="692"/>
      <c r="X107" s="692"/>
      <c r="Y107" s="692"/>
      <c r="Z107" s="692"/>
      <c r="AA107" s="692"/>
      <c r="AB107" s="692"/>
      <c r="AC107" s="692"/>
      <c r="AD107" s="692"/>
      <c r="AE107" s="692"/>
      <c r="AF107" s="692"/>
      <c r="AG107" s="692"/>
      <c r="AH107" s="692"/>
      <c r="AI107" s="692"/>
      <c r="AJ107" s="692"/>
      <c r="AK107" s="692"/>
      <c r="AL107" s="692"/>
      <c r="AM107" s="692"/>
      <c r="AN107" s="692"/>
      <c r="AO107" s="692"/>
      <c r="AP107" s="692"/>
      <c r="AQ107" s="692"/>
      <c r="AR107" s="692"/>
      <c r="AS107" s="692"/>
      <c r="AT107" s="692"/>
      <c r="AU107" s="692"/>
      <c r="AV107" s="692"/>
      <c r="AW107" s="692"/>
      <c r="AX107" s="692"/>
    </row>
    <row r="108" spans="1:54">
      <c r="Q108" s="670"/>
      <c r="R108" s="693"/>
      <c r="S108" s="693"/>
      <c r="T108" s="693"/>
      <c r="U108" s="693"/>
      <c r="V108" s="693"/>
      <c r="W108" s="693"/>
      <c r="X108" s="693"/>
      <c r="Y108" s="693"/>
      <c r="Z108" s="693"/>
      <c r="AA108" s="693"/>
      <c r="AB108" s="693"/>
      <c r="AC108" s="693"/>
      <c r="AD108" s="693"/>
      <c r="AE108" s="693"/>
      <c r="AF108" s="693"/>
      <c r="AG108" s="693"/>
      <c r="AH108" s="693"/>
      <c r="AI108" s="693"/>
      <c r="AJ108" s="693"/>
      <c r="AK108" s="693"/>
      <c r="AL108" s="693"/>
      <c r="AM108" s="693"/>
      <c r="AN108" s="693"/>
      <c r="AO108" s="693"/>
      <c r="AP108" s="693"/>
      <c r="AQ108" s="693"/>
      <c r="AR108" s="693"/>
      <c r="AS108" s="693"/>
      <c r="AT108" s="693"/>
      <c r="AU108" s="693"/>
      <c r="AV108" s="693"/>
      <c r="AW108" s="693"/>
      <c r="AX108" s="225"/>
      <c r="AY108" s="225"/>
      <c r="AZ108" s="225"/>
      <c r="BB108" s="225"/>
    </row>
    <row r="109" spans="1:54">
      <c r="R109" s="693"/>
      <c r="S109" s="693"/>
      <c r="T109" s="693"/>
      <c r="U109" s="693"/>
      <c r="V109" s="693"/>
      <c r="W109" s="693"/>
      <c r="X109" s="693"/>
      <c r="Y109" s="693"/>
      <c r="Z109" s="693"/>
      <c r="AA109" s="693"/>
      <c r="AB109" s="693"/>
      <c r="AC109" s="693"/>
      <c r="AD109" s="693"/>
      <c r="AE109" s="693"/>
      <c r="AF109" s="693"/>
      <c r="AG109" s="693"/>
      <c r="AH109" s="693"/>
      <c r="AI109" s="693"/>
      <c r="AJ109" s="693"/>
      <c r="AK109" s="693"/>
      <c r="AL109" s="693"/>
      <c r="AM109" s="693"/>
      <c r="AN109" s="693"/>
      <c r="AO109" s="693"/>
      <c r="AP109" s="693"/>
      <c r="AQ109" s="693"/>
      <c r="AR109" s="693"/>
      <c r="AS109" s="693"/>
      <c r="AT109" s="693"/>
      <c r="AU109" s="693"/>
      <c r="AV109" s="693"/>
      <c r="AW109" s="693"/>
      <c r="AX109" s="225"/>
      <c r="AY109" s="225"/>
      <c r="AZ109" s="225"/>
      <c r="BB109" s="225"/>
    </row>
    <row r="110" spans="1:54">
      <c r="R110" s="151"/>
      <c r="S110" s="151"/>
      <c r="T110" s="151"/>
      <c r="U110" s="151"/>
      <c r="V110" s="151"/>
      <c r="W110" s="151"/>
      <c r="X110" s="151"/>
      <c r="Y110" s="151"/>
      <c r="Z110" s="151"/>
      <c r="AA110" s="151"/>
      <c r="AE110" s="713"/>
      <c r="AL110" s="693"/>
      <c r="AM110" s="459"/>
      <c r="AN110" s="465"/>
      <c r="AO110" s="225"/>
      <c r="AP110" s="467"/>
      <c r="AQ110" s="225"/>
      <c r="AR110" s="225"/>
      <c r="AS110" s="225"/>
      <c r="AT110" s="225"/>
      <c r="AU110" s="225"/>
      <c r="AV110" s="225"/>
      <c r="AW110" s="225"/>
      <c r="AX110" s="225"/>
      <c r="AY110" s="225"/>
      <c r="AZ110" s="225"/>
      <c r="BB110" s="225"/>
    </row>
    <row r="111" spans="1:54">
      <c r="R111" s="151"/>
      <c r="S111" s="151"/>
      <c r="T111" s="151"/>
      <c r="U111" s="151"/>
      <c r="V111" s="151"/>
      <c r="W111" s="151"/>
      <c r="X111" s="151"/>
      <c r="Y111" s="151"/>
      <c r="Z111" s="151"/>
      <c r="AA111" s="151"/>
      <c r="AE111" s="713"/>
      <c r="AM111" s="459"/>
      <c r="AN111" s="465"/>
      <c r="AO111" s="225"/>
      <c r="AP111" s="467"/>
      <c r="AQ111" s="225"/>
      <c r="AR111" s="225"/>
      <c r="AS111" s="225"/>
      <c r="AT111" s="225"/>
      <c r="AU111" s="225"/>
      <c r="AV111" s="225"/>
      <c r="AW111" s="225"/>
      <c r="AX111" s="225"/>
      <c r="AY111" s="225"/>
      <c r="AZ111" s="225"/>
      <c r="BB111" s="225"/>
    </row>
    <row r="112" spans="1:54">
      <c r="R112" s="151"/>
      <c r="S112" s="151"/>
      <c r="T112" s="151"/>
      <c r="U112" s="151"/>
      <c r="V112" s="151"/>
      <c r="W112" s="151"/>
      <c r="X112" s="151"/>
      <c r="Y112" s="151"/>
      <c r="Z112" s="151"/>
      <c r="AA112" s="151"/>
      <c r="AE112" s="713"/>
      <c r="AM112" s="459"/>
      <c r="AN112" s="465"/>
      <c r="AO112" s="225"/>
      <c r="AP112" s="467"/>
      <c r="AQ112" s="225"/>
      <c r="AR112" s="225"/>
      <c r="AS112" s="225"/>
      <c r="AT112" s="225"/>
      <c r="AU112" s="225"/>
      <c r="AV112" s="225"/>
      <c r="AW112" s="225"/>
      <c r="AX112" s="225"/>
      <c r="AY112" s="225"/>
      <c r="AZ112" s="225"/>
      <c r="BB112" s="225"/>
    </row>
    <row r="113" spans="18:54">
      <c r="R113" s="151"/>
      <c r="S113" s="151"/>
      <c r="T113" s="151"/>
      <c r="U113" s="151"/>
      <c r="V113" s="151"/>
      <c r="W113" s="151"/>
      <c r="X113" s="151"/>
      <c r="Y113" s="151"/>
      <c r="Z113" s="151"/>
      <c r="AA113" s="151"/>
      <c r="AE113" s="713"/>
      <c r="AM113" s="459"/>
      <c r="AN113" s="465"/>
      <c r="AO113" s="225"/>
      <c r="AP113" s="467"/>
      <c r="AQ113" s="225"/>
      <c r="AR113" s="225"/>
      <c r="AS113" s="225"/>
      <c r="AT113" s="225"/>
      <c r="AU113" s="225"/>
      <c r="AV113" s="225"/>
      <c r="AW113" s="225"/>
      <c r="AX113" s="225"/>
      <c r="AY113" s="225"/>
      <c r="AZ113" s="225"/>
      <c r="BB113" s="225"/>
    </row>
    <row r="114" spans="18:54">
      <c r="R114" s="151"/>
      <c r="S114" s="151"/>
      <c r="T114" s="151"/>
      <c r="U114" s="151"/>
      <c r="V114" s="151"/>
      <c r="W114" s="151"/>
      <c r="X114" s="151"/>
      <c r="Y114" s="151"/>
      <c r="Z114" s="151"/>
      <c r="AA114" s="151"/>
      <c r="AE114" s="713"/>
      <c r="AM114" s="459"/>
      <c r="AN114" s="465"/>
      <c r="AO114" s="225"/>
      <c r="AP114" s="467"/>
      <c r="AQ114" s="225"/>
      <c r="AR114" s="225"/>
      <c r="AS114" s="225"/>
      <c r="AT114" s="225"/>
      <c r="AU114" s="225"/>
      <c r="AV114" s="225"/>
      <c r="AW114" s="225"/>
      <c r="AX114" s="225"/>
      <c r="AY114" s="225"/>
      <c r="AZ114" s="225"/>
      <c r="BB114" s="225"/>
    </row>
    <row r="115" spans="18:54">
      <c r="R115" s="151"/>
      <c r="S115" s="151"/>
      <c r="T115" s="151"/>
      <c r="U115" s="151"/>
      <c r="V115" s="151"/>
      <c r="W115" s="151"/>
      <c r="X115" s="151"/>
      <c r="Y115" s="151"/>
      <c r="Z115" s="151"/>
      <c r="AA115" s="151"/>
      <c r="AE115" s="713"/>
      <c r="AM115" s="459"/>
      <c r="AN115" s="465"/>
      <c r="AO115" s="225"/>
      <c r="AP115" s="467"/>
      <c r="AQ115" s="225"/>
      <c r="AR115" s="225"/>
      <c r="AS115" s="225"/>
      <c r="AT115" s="225"/>
      <c r="AU115" s="225"/>
      <c r="AV115" s="225"/>
      <c r="AW115" s="225"/>
      <c r="AX115" s="225"/>
      <c r="AY115" s="225"/>
      <c r="AZ115" s="225"/>
      <c r="BB115" s="225"/>
    </row>
    <row r="116" spans="18:54">
      <c r="R116" s="151"/>
      <c r="S116" s="151"/>
      <c r="T116" s="151"/>
      <c r="U116" s="151"/>
      <c r="V116" s="151"/>
      <c r="W116" s="151"/>
      <c r="X116" s="151"/>
      <c r="Y116" s="151"/>
      <c r="Z116" s="151"/>
      <c r="AA116" s="151"/>
      <c r="AE116" s="713"/>
      <c r="AM116" s="459"/>
      <c r="AN116" s="465"/>
      <c r="AO116" s="225"/>
      <c r="AP116" s="467"/>
      <c r="AQ116" s="225"/>
      <c r="AR116" s="225"/>
      <c r="AS116" s="225"/>
      <c r="AT116" s="225"/>
      <c r="AU116" s="225"/>
      <c r="AV116" s="225"/>
      <c r="AW116" s="225"/>
      <c r="AX116" s="225"/>
      <c r="AY116" s="225"/>
      <c r="AZ116" s="225"/>
      <c r="BB116" s="225"/>
    </row>
    <row r="117" spans="18:54">
      <c r="R117" s="151"/>
      <c r="S117" s="151"/>
      <c r="T117" s="151"/>
      <c r="U117" s="151"/>
      <c r="V117" s="151"/>
      <c r="W117" s="151"/>
      <c r="X117" s="151"/>
      <c r="Y117" s="151"/>
      <c r="Z117" s="151"/>
      <c r="AA117" s="151"/>
      <c r="AE117" s="713"/>
      <c r="AM117" s="459"/>
      <c r="AN117" s="465"/>
      <c r="AO117" s="225"/>
      <c r="AP117" s="467"/>
      <c r="AQ117" s="225"/>
      <c r="AR117" s="225"/>
      <c r="AS117" s="225"/>
      <c r="AT117" s="225"/>
      <c r="AU117" s="225"/>
      <c r="AV117" s="225"/>
      <c r="AW117" s="225"/>
      <c r="AX117" s="225"/>
      <c r="AY117" s="225"/>
      <c r="AZ117" s="225"/>
      <c r="BB117" s="225"/>
    </row>
    <row r="118" spans="18:54">
      <c r="R118" s="151"/>
      <c r="S118" s="151"/>
      <c r="T118" s="151"/>
      <c r="U118" s="151"/>
      <c r="V118" s="151"/>
      <c r="W118" s="151"/>
      <c r="X118" s="151"/>
      <c r="Y118" s="151"/>
      <c r="Z118" s="151"/>
      <c r="AA118" s="151"/>
      <c r="AE118" s="713"/>
      <c r="AM118" s="459"/>
      <c r="AN118" s="465"/>
      <c r="AO118" s="225"/>
      <c r="AP118" s="467"/>
      <c r="AQ118" s="225"/>
      <c r="AR118" s="225"/>
      <c r="AS118" s="225"/>
      <c r="AT118" s="225"/>
      <c r="AU118" s="225"/>
      <c r="AV118" s="225"/>
      <c r="AW118" s="225"/>
      <c r="AX118" s="225"/>
      <c r="AY118" s="225"/>
      <c r="AZ118" s="225"/>
      <c r="BB118" s="225"/>
    </row>
    <row r="119" spans="18:54">
      <c r="R119" s="151"/>
      <c r="S119" s="151"/>
      <c r="T119" s="151"/>
      <c r="U119" s="151"/>
      <c r="V119" s="151"/>
      <c r="W119" s="151"/>
      <c r="X119" s="151"/>
      <c r="Y119" s="151"/>
      <c r="Z119" s="151"/>
      <c r="AA119" s="151"/>
      <c r="AE119" s="713"/>
      <c r="AM119" s="459"/>
      <c r="AN119" s="465"/>
      <c r="AO119" s="225"/>
      <c r="AP119" s="467"/>
      <c r="AQ119" s="225"/>
      <c r="AR119" s="225"/>
      <c r="AS119" s="225"/>
      <c r="AT119" s="225"/>
      <c r="AU119" s="225"/>
      <c r="AV119" s="225"/>
      <c r="AW119" s="225"/>
      <c r="AX119" s="225"/>
      <c r="AY119" s="225"/>
      <c r="AZ119" s="225"/>
      <c r="BB119" s="225"/>
    </row>
    <row r="120" spans="18:54">
      <c r="R120" s="151"/>
      <c r="S120" s="151"/>
      <c r="T120" s="151"/>
      <c r="U120" s="151"/>
      <c r="V120" s="151"/>
      <c r="W120" s="151"/>
      <c r="X120" s="151"/>
      <c r="Y120" s="151"/>
      <c r="Z120" s="151"/>
      <c r="AA120" s="151"/>
      <c r="AE120" s="713"/>
      <c r="AM120" s="459"/>
      <c r="AN120" s="465"/>
      <c r="AO120" s="225"/>
      <c r="AP120" s="467"/>
      <c r="AQ120" s="225"/>
      <c r="AR120" s="225"/>
      <c r="AS120" s="225"/>
      <c r="AT120" s="225"/>
      <c r="AU120" s="225"/>
      <c r="AV120" s="225"/>
      <c r="AW120" s="225"/>
      <c r="AX120" s="225"/>
      <c r="AY120" s="225"/>
      <c r="AZ120" s="225"/>
      <c r="BB120" s="225"/>
    </row>
    <row r="121" spans="18:54">
      <c r="R121" s="151"/>
      <c r="S121" s="151"/>
      <c r="T121" s="151"/>
      <c r="U121" s="151"/>
      <c r="V121" s="151"/>
      <c r="W121" s="151"/>
      <c r="X121" s="151"/>
      <c r="Y121" s="151"/>
      <c r="Z121" s="151"/>
      <c r="AA121" s="151"/>
      <c r="AE121" s="713"/>
      <c r="AM121" s="459"/>
      <c r="AN121" s="465"/>
      <c r="AO121" s="225"/>
      <c r="AP121" s="467"/>
      <c r="AQ121" s="225"/>
      <c r="AR121" s="225"/>
      <c r="AS121" s="225"/>
      <c r="AT121" s="225"/>
      <c r="AU121" s="225"/>
      <c r="AV121" s="225"/>
      <c r="AW121" s="225"/>
      <c r="AX121" s="225"/>
      <c r="AY121" s="225"/>
      <c r="AZ121" s="225"/>
      <c r="BB121" s="225"/>
    </row>
    <row r="122" spans="18:54">
      <c r="R122" s="151"/>
      <c r="S122" s="151"/>
      <c r="T122" s="151"/>
      <c r="U122" s="151"/>
      <c r="V122" s="151"/>
      <c r="W122" s="151"/>
      <c r="X122" s="151"/>
      <c r="Y122" s="151"/>
      <c r="Z122" s="151"/>
      <c r="AA122" s="151"/>
      <c r="AE122" s="713"/>
      <c r="AM122" s="459"/>
      <c r="AN122" s="465"/>
      <c r="AO122" s="225"/>
      <c r="AP122" s="467"/>
      <c r="AQ122" s="225"/>
      <c r="AR122" s="225"/>
      <c r="AS122" s="225"/>
      <c r="AT122" s="225"/>
      <c r="AU122" s="225"/>
      <c r="AV122" s="225"/>
      <c r="AW122" s="225"/>
      <c r="AX122" s="225"/>
      <c r="AY122" s="225"/>
      <c r="AZ122" s="225"/>
      <c r="BB122" s="225"/>
    </row>
    <row r="123" spans="18:54">
      <c r="R123" s="151"/>
      <c r="S123" s="151"/>
      <c r="T123" s="151"/>
      <c r="U123" s="151"/>
      <c r="V123" s="151"/>
      <c r="W123" s="151"/>
      <c r="X123" s="151"/>
      <c r="Y123" s="151"/>
      <c r="Z123" s="151"/>
      <c r="AA123" s="151"/>
      <c r="AE123" s="713"/>
      <c r="AM123" s="459"/>
      <c r="AN123" s="465"/>
      <c r="AO123" s="225"/>
      <c r="AP123" s="467"/>
      <c r="AQ123" s="225"/>
      <c r="AR123" s="225"/>
      <c r="AS123" s="225"/>
      <c r="AT123" s="225"/>
      <c r="AU123" s="225"/>
      <c r="AV123" s="225"/>
      <c r="AW123" s="225"/>
      <c r="AX123" s="225"/>
      <c r="AY123" s="225"/>
      <c r="AZ123" s="225"/>
      <c r="BB123" s="225"/>
    </row>
    <row r="124" spans="18:54">
      <c r="R124" s="151"/>
      <c r="S124" s="151"/>
      <c r="T124" s="151"/>
      <c r="U124" s="151"/>
      <c r="V124" s="151"/>
      <c r="W124" s="151"/>
      <c r="X124" s="151"/>
      <c r="Y124" s="151"/>
      <c r="Z124" s="151"/>
      <c r="AA124" s="151"/>
      <c r="AE124" s="713"/>
      <c r="AM124" s="459"/>
      <c r="AN124" s="465"/>
      <c r="AO124" s="225"/>
      <c r="AP124" s="467"/>
      <c r="AQ124" s="225"/>
      <c r="AR124" s="225"/>
      <c r="AS124" s="225"/>
      <c r="AT124" s="225"/>
      <c r="AU124" s="225"/>
      <c r="AV124" s="225"/>
      <c r="AW124" s="225"/>
      <c r="AX124" s="225"/>
      <c r="AY124" s="225"/>
      <c r="AZ124" s="225"/>
      <c r="BB124" s="225"/>
    </row>
    <row r="125" spans="18:54">
      <c r="R125" s="151"/>
      <c r="S125" s="151"/>
      <c r="T125" s="151"/>
      <c r="U125" s="151"/>
      <c r="V125" s="151"/>
      <c r="W125" s="151"/>
      <c r="X125" s="151"/>
      <c r="Y125" s="151"/>
      <c r="Z125" s="151"/>
      <c r="AA125" s="151"/>
      <c r="AE125" s="713"/>
      <c r="AM125" s="459"/>
      <c r="AN125" s="465"/>
      <c r="AO125" s="225"/>
      <c r="AP125" s="467"/>
      <c r="AQ125" s="225"/>
      <c r="AR125" s="225"/>
      <c r="AS125" s="225"/>
      <c r="AT125" s="225"/>
      <c r="AU125" s="225"/>
      <c r="AV125" s="225"/>
      <c r="AW125" s="225"/>
      <c r="AX125" s="225"/>
      <c r="AY125" s="225"/>
      <c r="AZ125" s="225"/>
      <c r="BB125" s="225"/>
    </row>
    <row r="126" spans="18:54">
      <c r="R126" s="151"/>
      <c r="S126" s="151"/>
      <c r="T126" s="151"/>
      <c r="U126" s="151"/>
      <c r="V126" s="151"/>
      <c r="W126" s="151"/>
      <c r="X126" s="151"/>
      <c r="Y126" s="151"/>
      <c r="Z126" s="151"/>
      <c r="AA126" s="151"/>
      <c r="AE126" s="713"/>
      <c r="AM126" s="459"/>
      <c r="AN126" s="465"/>
      <c r="AO126" s="225"/>
      <c r="AP126" s="467"/>
      <c r="AQ126" s="225"/>
      <c r="AR126" s="225"/>
      <c r="AS126" s="225"/>
      <c r="AT126" s="225"/>
      <c r="AU126" s="225"/>
      <c r="AV126" s="225"/>
      <c r="AW126" s="225"/>
      <c r="AX126" s="225"/>
      <c r="AY126" s="225"/>
      <c r="AZ126" s="225"/>
      <c r="BB126" s="225"/>
    </row>
    <row r="127" spans="18:54">
      <c r="R127" s="151"/>
      <c r="S127" s="151"/>
      <c r="T127" s="151"/>
      <c r="U127" s="151"/>
      <c r="V127" s="151"/>
      <c r="W127" s="151"/>
      <c r="X127" s="151"/>
      <c r="Y127" s="151"/>
      <c r="Z127" s="151"/>
      <c r="AA127" s="151"/>
      <c r="AE127" s="713"/>
      <c r="AM127" s="459"/>
      <c r="AN127" s="465"/>
      <c r="AO127" s="225"/>
      <c r="AP127" s="467"/>
      <c r="AQ127" s="225"/>
      <c r="AR127" s="225"/>
      <c r="AS127" s="225"/>
      <c r="AT127" s="225"/>
      <c r="AU127" s="225"/>
      <c r="AV127" s="225"/>
      <c r="AW127" s="225"/>
      <c r="AX127" s="225"/>
      <c r="AY127" s="225"/>
      <c r="AZ127" s="225"/>
      <c r="BB127" s="225"/>
    </row>
    <row r="128" spans="18:54">
      <c r="R128" s="151"/>
      <c r="S128" s="151"/>
      <c r="T128" s="151"/>
      <c r="U128" s="151"/>
      <c r="V128" s="151"/>
      <c r="W128" s="151"/>
      <c r="X128" s="151"/>
      <c r="Y128" s="151"/>
      <c r="Z128" s="151"/>
      <c r="AA128" s="151"/>
      <c r="AE128" s="713"/>
      <c r="AM128" s="459"/>
      <c r="AN128" s="465"/>
      <c r="AO128" s="225"/>
      <c r="AP128" s="467"/>
      <c r="AQ128" s="225"/>
      <c r="AR128" s="225"/>
      <c r="AS128" s="225"/>
      <c r="AT128" s="225"/>
      <c r="AU128" s="225"/>
      <c r="AV128" s="225"/>
      <c r="AW128" s="225"/>
      <c r="AX128" s="225"/>
      <c r="AY128" s="225"/>
      <c r="AZ128" s="225"/>
      <c r="BB128" s="225"/>
    </row>
    <row r="129" spans="18:54">
      <c r="R129" s="151"/>
      <c r="S129" s="151"/>
      <c r="T129" s="151"/>
      <c r="U129" s="151"/>
      <c r="V129" s="151"/>
      <c r="W129" s="151"/>
      <c r="X129" s="151"/>
      <c r="Y129" s="151"/>
      <c r="Z129" s="151"/>
      <c r="AA129" s="151"/>
      <c r="AE129" s="713"/>
      <c r="AM129" s="459"/>
      <c r="AN129" s="465"/>
      <c r="AO129" s="225"/>
      <c r="AP129" s="467"/>
      <c r="AQ129" s="225"/>
      <c r="AR129" s="225"/>
      <c r="AS129" s="225"/>
      <c r="AT129" s="225"/>
      <c r="AU129" s="225"/>
      <c r="AV129" s="225"/>
      <c r="AW129" s="225"/>
      <c r="AX129" s="225"/>
      <c r="AY129" s="225"/>
      <c r="AZ129" s="225"/>
      <c r="BB129" s="225"/>
    </row>
    <row r="130" spans="18:54">
      <c r="R130" s="151"/>
      <c r="S130" s="151"/>
      <c r="T130" s="151"/>
      <c r="U130" s="151"/>
      <c r="V130" s="151"/>
      <c r="W130" s="151"/>
      <c r="X130" s="151"/>
      <c r="Y130" s="151"/>
      <c r="Z130" s="151"/>
      <c r="AA130" s="151"/>
      <c r="AE130" s="713"/>
      <c r="AM130" s="459"/>
      <c r="AN130" s="465"/>
      <c r="AO130" s="225"/>
      <c r="AP130" s="467"/>
      <c r="AQ130" s="225"/>
      <c r="AR130" s="225"/>
      <c r="AS130" s="225"/>
      <c r="AT130" s="225"/>
      <c r="AU130" s="225"/>
      <c r="AV130" s="225"/>
      <c r="AW130" s="225"/>
      <c r="AX130" s="225"/>
      <c r="AY130" s="225"/>
      <c r="AZ130" s="225"/>
      <c r="BB130" s="225"/>
    </row>
    <row r="131" spans="18:54">
      <c r="R131" s="151"/>
      <c r="S131" s="151"/>
      <c r="T131" s="151"/>
      <c r="U131" s="151"/>
      <c r="V131" s="151"/>
      <c r="W131" s="151"/>
      <c r="X131" s="151"/>
      <c r="Y131" s="151"/>
      <c r="Z131" s="151"/>
      <c r="AA131" s="151"/>
      <c r="AE131" s="713"/>
      <c r="AM131" s="459"/>
      <c r="AN131" s="465"/>
      <c r="AO131" s="225"/>
      <c r="AP131" s="467"/>
      <c r="AQ131" s="225"/>
      <c r="AR131" s="225"/>
      <c r="AS131" s="225"/>
      <c r="AT131" s="225"/>
      <c r="AU131" s="225"/>
      <c r="AV131" s="225"/>
      <c r="AW131" s="225"/>
      <c r="AX131" s="225"/>
      <c r="AY131" s="225"/>
      <c r="AZ131" s="225"/>
      <c r="BB131" s="225"/>
    </row>
    <row r="132" spans="18:54">
      <c r="R132" s="151"/>
      <c r="S132" s="151"/>
      <c r="T132" s="151"/>
      <c r="U132" s="151"/>
      <c r="V132" s="151"/>
      <c r="W132" s="151"/>
      <c r="X132" s="151"/>
      <c r="Y132" s="151"/>
      <c r="Z132" s="151"/>
      <c r="AA132" s="151"/>
      <c r="AE132" s="713"/>
      <c r="AM132" s="459"/>
      <c r="AN132" s="465"/>
      <c r="AO132" s="225"/>
      <c r="AP132" s="467"/>
      <c r="AQ132" s="225"/>
      <c r="AR132" s="225"/>
      <c r="AS132" s="225"/>
      <c r="AT132" s="225"/>
      <c r="AU132" s="225"/>
      <c r="AV132" s="225"/>
      <c r="AW132" s="225"/>
      <c r="AX132" s="225"/>
      <c r="AY132" s="225"/>
      <c r="AZ132" s="225"/>
      <c r="BB132" s="225"/>
    </row>
    <row r="133" spans="18:54">
      <c r="R133" s="151"/>
      <c r="S133" s="151"/>
      <c r="T133" s="151"/>
      <c r="U133" s="151"/>
      <c r="V133" s="151"/>
      <c r="W133" s="151"/>
      <c r="X133" s="151"/>
      <c r="Y133" s="151"/>
      <c r="Z133" s="151"/>
      <c r="AA133" s="151"/>
      <c r="AE133" s="713"/>
      <c r="AM133" s="459"/>
      <c r="AN133" s="465"/>
      <c r="AO133" s="225"/>
      <c r="AP133" s="467"/>
      <c r="AQ133" s="225"/>
      <c r="AR133" s="225"/>
      <c r="AS133" s="225"/>
      <c r="AT133" s="225"/>
      <c r="AU133" s="225"/>
      <c r="AV133" s="225"/>
      <c r="AW133" s="225"/>
      <c r="AX133" s="225"/>
      <c r="AY133" s="225"/>
      <c r="AZ133" s="225"/>
      <c r="BB133" s="225"/>
    </row>
    <row r="134" spans="18:54">
      <c r="R134" s="151"/>
      <c r="S134" s="151"/>
      <c r="T134" s="151"/>
      <c r="U134" s="151"/>
      <c r="V134" s="151"/>
      <c r="W134" s="151"/>
      <c r="X134" s="151"/>
      <c r="Y134" s="151"/>
      <c r="Z134" s="151"/>
      <c r="AA134" s="151"/>
      <c r="AE134" s="713"/>
      <c r="AM134" s="459"/>
      <c r="AN134" s="465"/>
      <c r="AO134" s="225"/>
      <c r="AP134" s="467"/>
      <c r="AQ134" s="225"/>
      <c r="AR134" s="225"/>
      <c r="AS134" s="225"/>
      <c r="AT134" s="225"/>
      <c r="AU134" s="225"/>
      <c r="AV134" s="225"/>
      <c r="AW134" s="225"/>
      <c r="AX134" s="225"/>
      <c r="AY134" s="225"/>
      <c r="AZ134" s="225"/>
      <c r="BB134" s="225"/>
    </row>
    <row r="135" spans="18:54">
      <c r="R135" s="151"/>
      <c r="S135" s="151"/>
      <c r="T135" s="151"/>
      <c r="U135" s="151"/>
      <c r="V135" s="151"/>
      <c r="W135" s="151"/>
      <c r="X135" s="151"/>
      <c r="Y135" s="151"/>
      <c r="Z135" s="151"/>
      <c r="AA135" s="151"/>
      <c r="AE135" s="713"/>
      <c r="AM135" s="459"/>
      <c r="AN135" s="465"/>
      <c r="AO135" s="225"/>
      <c r="AP135" s="467"/>
      <c r="AQ135" s="225"/>
      <c r="AR135" s="225"/>
      <c r="AS135" s="225"/>
      <c r="AT135" s="225"/>
      <c r="AU135" s="225"/>
      <c r="AV135" s="225"/>
      <c r="AW135" s="225"/>
      <c r="AX135" s="225"/>
      <c r="AY135" s="225"/>
      <c r="AZ135" s="225"/>
      <c r="BB135" s="225"/>
    </row>
    <row r="136" spans="18:54">
      <c r="R136" s="151"/>
      <c r="S136" s="151"/>
      <c r="T136" s="151"/>
      <c r="U136" s="151"/>
      <c r="V136" s="151"/>
      <c r="W136" s="151"/>
      <c r="X136" s="151"/>
      <c r="Y136" s="151"/>
      <c r="Z136" s="151"/>
      <c r="AA136" s="151"/>
      <c r="AE136" s="713"/>
      <c r="AM136" s="459"/>
      <c r="AN136" s="465"/>
      <c r="AO136" s="225"/>
      <c r="AP136" s="467"/>
      <c r="AQ136" s="225"/>
      <c r="AR136" s="225"/>
      <c r="AS136" s="225"/>
      <c r="AT136" s="225"/>
      <c r="AU136" s="225"/>
      <c r="AV136" s="225"/>
      <c r="AW136" s="225"/>
      <c r="AX136" s="225"/>
      <c r="AY136" s="225"/>
      <c r="AZ136" s="225"/>
      <c r="BB136" s="225"/>
    </row>
    <row r="137" spans="18:54">
      <c r="R137" s="151"/>
      <c r="S137" s="151"/>
      <c r="T137" s="151"/>
      <c r="U137" s="151"/>
      <c r="V137" s="151"/>
      <c r="W137" s="151"/>
      <c r="X137" s="151"/>
      <c r="Y137" s="151"/>
      <c r="Z137" s="151"/>
      <c r="AA137" s="151"/>
      <c r="AE137" s="713"/>
      <c r="AM137" s="459"/>
      <c r="AN137" s="465"/>
      <c r="AO137" s="225"/>
      <c r="AP137" s="467"/>
      <c r="AQ137" s="225"/>
      <c r="AR137" s="225"/>
      <c r="AS137" s="225"/>
      <c r="AT137" s="225"/>
      <c r="AU137" s="225"/>
      <c r="AV137" s="225"/>
      <c r="AW137" s="225"/>
      <c r="AX137" s="225"/>
      <c r="AY137" s="225"/>
      <c r="AZ137" s="225"/>
      <c r="BB137" s="225"/>
    </row>
    <row r="138" spans="18:54">
      <c r="R138" s="151"/>
      <c r="S138" s="151"/>
      <c r="T138" s="151"/>
      <c r="U138" s="151"/>
      <c r="V138" s="151"/>
      <c r="W138" s="151"/>
      <c r="X138" s="151"/>
      <c r="Y138" s="151"/>
      <c r="Z138" s="151"/>
      <c r="AA138" s="151"/>
      <c r="AE138" s="713"/>
      <c r="AM138" s="459"/>
      <c r="AN138" s="465"/>
      <c r="AO138" s="225"/>
      <c r="AP138" s="467"/>
      <c r="AQ138" s="225"/>
      <c r="AR138" s="225"/>
      <c r="AS138" s="225"/>
      <c r="AT138" s="225"/>
      <c r="AU138" s="225"/>
      <c r="AV138" s="225"/>
      <c r="AW138" s="225"/>
      <c r="AX138" s="225"/>
      <c r="AY138" s="225"/>
      <c r="AZ138" s="225"/>
      <c r="BB138" s="225"/>
    </row>
    <row r="139" spans="18:54">
      <c r="R139" s="151"/>
      <c r="S139" s="151"/>
      <c r="T139" s="151"/>
      <c r="U139" s="713"/>
      <c r="V139" s="151"/>
      <c r="W139" s="151"/>
      <c r="X139" s="151"/>
      <c r="Y139" s="151"/>
      <c r="Z139" s="151"/>
      <c r="AA139" s="151"/>
      <c r="AM139" s="459"/>
      <c r="AN139" s="465"/>
      <c r="AO139" s="225"/>
      <c r="AP139" s="467"/>
      <c r="AQ139" s="225"/>
      <c r="AR139" s="225"/>
      <c r="AS139" s="225"/>
      <c r="AT139" s="225"/>
      <c r="AU139" s="225"/>
      <c r="AV139" s="225"/>
      <c r="AW139" s="225"/>
      <c r="AX139" s="225"/>
      <c r="AY139" s="225"/>
      <c r="AZ139" s="225"/>
      <c r="BB139" s="225"/>
    </row>
    <row r="140" spans="18:54">
      <c r="R140" s="151"/>
      <c r="S140" s="151"/>
      <c r="T140" s="151"/>
      <c r="U140" s="713"/>
      <c r="V140" s="151"/>
      <c r="W140" s="151"/>
      <c r="X140" s="151"/>
      <c r="Y140" s="151"/>
      <c r="Z140" s="151"/>
      <c r="AA140" s="151"/>
      <c r="AM140" s="459"/>
      <c r="AN140" s="465"/>
      <c r="AO140" s="225"/>
      <c r="AP140" s="467"/>
      <c r="AQ140" s="225"/>
      <c r="AR140" s="225"/>
      <c r="AS140" s="225"/>
      <c r="AT140" s="225"/>
      <c r="AU140" s="225"/>
      <c r="AV140" s="225"/>
      <c r="AW140" s="225"/>
      <c r="AX140" s="225"/>
      <c r="AY140" s="225"/>
      <c r="AZ140" s="225"/>
      <c r="BB140" s="225"/>
    </row>
    <row r="141" spans="18:54">
      <c r="R141" s="151"/>
      <c r="S141" s="151"/>
      <c r="T141" s="151"/>
      <c r="U141" s="713"/>
      <c r="V141" s="151"/>
      <c r="W141" s="151"/>
      <c r="X141" s="151"/>
      <c r="Y141" s="151"/>
      <c r="Z141" s="151"/>
      <c r="AA141" s="151"/>
      <c r="AM141" s="459"/>
      <c r="AN141" s="465"/>
      <c r="AO141" s="225"/>
      <c r="AP141" s="467"/>
      <c r="AQ141" s="225"/>
      <c r="AR141" s="225"/>
      <c r="AS141" s="225"/>
      <c r="AT141" s="225"/>
      <c r="AU141" s="225"/>
      <c r="AV141" s="225"/>
      <c r="AW141" s="225"/>
      <c r="AX141" s="225"/>
      <c r="AY141" s="225"/>
      <c r="AZ141" s="225"/>
      <c r="BB141" s="225"/>
    </row>
    <row r="142" spans="18:54">
      <c r="R142" s="151"/>
      <c r="S142" s="151"/>
      <c r="T142" s="151"/>
      <c r="U142" s="713"/>
      <c r="V142" s="151"/>
      <c r="W142" s="151"/>
      <c r="X142" s="151"/>
      <c r="Y142" s="151"/>
      <c r="Z142" s="151"/>
      <c r="AA142" s="151"/>
      <c r="AM142" s="459"/>
      <c r="AN142" s="465"/>
      <c r="AO142" s="225"/>
      <c r="AP142" s="467"/>
      <c r="AQ142" s="225"/>
      <c r="AR142" s="225"/>
      <c r="AS142" s="225"/>
      <c r="AT142" s="225"/>
      <c r="AU142" s="225"/>
      <c r="AV142" s="225"/>
      <c r="AW142" s="225"/>
      <c r="AX142" s="225"/>
      <c r="AY142" s="225"/>
      <c r="AZ142" s="225"/>
      <c r="BB142" s="225"/>
    </row>
    <row r="143" spans="18:54">
      <c r="R143" s="151"/>
      <c r="S143" s="151"/>
      <c r="T143" s="151"/>
      <c r="U143" s="713"/>
      <c r="V143" s="151"/>
      <c r="W143" s="151"/>
      <c r="X143" s="151"/>
      <c r="Y143" s="151"/>
      <c r="Z143" s="151"/>
      <c r="AA143" s="151"/>
      <c r="AM143" s="459"/>
      <c r="AN143" s="465"/>
      <c r="AO143" s="225"/>
      <c r="AP143" s="467"/>
      <c r="AQ143" s="225"/>
      <c r="AR143" s="225"/>
      <c r="AS143" s="225"/>
      <c r="AT143" s="225"/>
      <c r="AU143" s="225"/>
      <c r="AV143" s="225"/>
      <c r="AW143" s="225"/>
      <c r="AX143" s="225"/>
      <c r="AY143" s="225"/>
      <c r="AZ143" s="225"/>
      <c r="BB143" s="225"/>
    </row>
    <row r="144" spans="18:54">
      <c r="R144" s="151"/>
      <c r="S144" s="151"/>
      <c r="T144" s="151"/>
      <c r="U144" s="713"/>
      <c r="V144" s="151"/>
      <c r="W144" s="151"/>
      <c r="X144" s="151"/>
      <c r="Y144" s="151"/>
      <c r="Z144" s="151"/>
      <c r="AA144" s="151"/>
      <c r="AM144" s="459"/>
      <c r="AN144" s="465"/>
      <c r="AO144" s="225"/>
      <c r="AP144" s="467"/>
      <c r="AQ144" s="225"/>
      <c r="AR144" s="225"/>
      <c r="AS144" s="225"/>
      <c r="AT144" s="225"/>
      <c r="AU144" s="225"/>
      <c r="AV144" s="225"/>
      <c r="AW144" s="225"/>
      <c r="AX144" s="225"/>
      <c r="AY144" s="225"/>
      <c r="AZ144" s="225"/>
      <c r="BB144" s="225"/>
    </row>
    <row r="145" spans="18:54">
      <c r="R145" s="151"/>
      <c r="S145" s="151"/>
      <c r="T145" s="151"/>
      <c r="U145" s="713"/>
      <c r="V145" s="151"/>
      <c r="W145" s="151"/>
      <c r="X145" s="151"/>
      <c r="Y145" s="151"/>
      <c r="Z145" s="151"/>
      <c r="AA145" s="151"/>
      <c r="AL145" s="693"/>
      <c r="AM145" s="459"/>
      <c r="AN145" s="465"/>
      <c r="AO145" s="225"/>
      <c r="AP145" s="467"/>
      <c r="AQ145" s="225"/>
      <c r="AR145" s="225"/>
      <c r="AS145" s="225"/>
      <c r="AT145" s="225"/>
      <c r="AU145" s="225"/>
      <c r="AV145" s="225"/>
      <c r="AW145" s="225"/>
      <c r="AX145" s="225"/>
      <c r="AY145" s="225"/>
      <c r="AZ145" s="225"/>
      <c r="BB145" s="225"/>
    </row>
    <row r="146" spans="18:54">
      <c r="R146" s="151"/>
      <c r="S146" s="151"/>
      <c r="T146" s="151"/>
      <c r="U146" s="713"/>
      <c r="V146" s="151"/>
      <c r="W146" s="151"/>
      <c r="X146" s="151"/>
      <c r="Y146" s="151"/>
      <c r="Z146" s="151"/>
      <c r="AA146" s="151"/>
      <c r="AM146" s="459"/>
      <c r="AN146" s="465"/>
      <c r="AO146" s="225"/>
      <c r="AP146" s="467"/>
      <c r="AQ146" s="225"/>
      <c r="AR146" s="225"/>
      <c r="AS146" s="225"/>
      <c r="AT146" s="225"/>
      <c r="AU146" s="225"/>
      <c r="AV146" s="225"/>
      <c r="AW146" s="225"/>
      <c r="AX146" s="225"/>
      <c r="AY146" s="225"/>
      <c r="AZ146" s="225"/>
      <c r="BB146" s="225"/>
    </row>
    <row r="153" spans="18:54">
      <c r="AX153" s="693"/>
    </row>
  </sheetData>
  <mergeCells count="13">
    <mergeCell ref="A102:AZ102"/>
    <mergeCell ref="A5:C6"/>
    <mergeCell ref="D5:D6"/>
    <mergeCell ref="AV5:AV6"/>
    <mergeCell ref="AW5:AW6"/>
    <mergeCell ref="AX5:AX6"/>
    <mergeCell ref="AY5:AY6"/>
    <mergeCell ref="AZ5:AZ6"/>
    <mergeCell ref="AY4:AZ4"/>
    <mergeCell ref="B7:C7"/>
    <mergeCell ref="A98:D98"/>
    <mergeCell ref="A100:D100"/>
    <mergeCell ref="A101:D101"/>
  </mergeCells>
  <phoneticPr fontId="20"/>
  <printOptions horizontalCentered="1"/>
  <pageMargins left="0.59055118110236227" right="0.51181102362204722" top="0.82677165354330717" bottom="0.55118110236220474" header="0.31496062992125984" footer="0.31496062992125984"/>
  <pageSetup paperSize="9" scale="54" firstPageNumber="19" fitToHeight="9" orientation="landscape" useFirstPageNumber="1" horizontalDpi="300" verticalDpi="300" r:id="rId1"/>
  <headerFooter alignWithMargins="0">
    <oddFooter>&amp;C- &amp;P -</oddFooter>
  </headerFooter>
  <rowBreaks count="1" manualBreakCount="1">
    <brk id="63" max="5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44"/>
  <sheetViews>
    <sheetView view="pageBreakPreview" zoomScaleNormal="75" zoomScaleSheetLayoutView="100" workbookViewId="0">
      <selection activeCell="D65" sqref="D65"/>
    </sheetView>
  </sheetViews>
  <sheetFormatPr defaultColWidth="9" defaultRowHeight="14.25"/>
  <cols>
    <col min="1" max="1" width="4.5" style="468" customWidth="1"/>
    <col min="2" max="2" width="2.625" style="469" customWidth="1"/>
    <col min="3" max="3" width="26.125" style="470" customWidth="1"/>
    <col min="4" max="4" width="42" style="470" customWidth="1"/>
    <col min="5" max="5" width="11.125" style="470" customWidth="1"/>
    <col min="6" max="6" width="5.125" style="471" hidden="1" customWidth="1"/>
    <col min="7" max="7" width="9.875" style="472" hidden="1" customWidth="1"/>
    <col min="8" max="8" width="6.625" style="473" hidden="1" customWidth="1"/>
    <col min="9" max="9" width="9.625" style="472" hidden="1" customWidth="1"/>
    <col min="10" max="16" width="3.875" style="474" hidden="1" customWidth="1"/>
    <col min="17" max="17" width="24" style="885" customWidth="1"/>
    <col min="18" max="18" width="6.625" style="475" customWidth="1"/>
    <col min="19" max="19" width="10.25" style="886" customWidth="1"/>
    <col min="20" max="20" width="7.625" style="475" customWidth="1"/>
    <col min="21" max="21" width="10.375" style="475" customWidth="1"/>
    <col min="22" max="22" width="13.75" style="475" customWidth="1"/>
    <col min="23" max="23" width="4.625" style="475" customWidth="1"/>
    <col min="24" max="24" width="9.75" style="475" customWidth="1"/>
    <col min="25" max="25" width="8.75" style="475" customWidth="1"/>
    <col min="26" max="26" width="5.375" style="475" customWidth="1"/>
    <col min="27" max="27" width="4.625" style="475" customWidth="1"/>
    <col min="28" max="28" width="1.625" style="141" customWidth="1"/>
    <col min="29" max="40" width="4.625" style="141" customWidth="1"/>
    <col min="41" max="41" width="4.625" style="476" customWidth="1"/>
    <col min="42" max="48" width="4.625" style="141" customWidth="1"/>
    <col min="49" max="49" width="5.375" style="477" customWidth="1"/>
    <col min="50" max="50" width="10" style="478" customWidth="1"/>
    <col min="51" max="51" width="10.875" style="479" customWidth="1"/>
    <col min="52" max="52" width="6.625" style="473" customWidth="1"/>
    <col min="53" max="53" width="8.875" style="479" customWidth="1"/>
    <col min="54" max="54" width="9" style="479" bestFit="1"/>
    <col min="55" max="16384" width="9" style="479"/>
  </cols>
  <sheetData>
    <row r="1" spans="1:52" ht="15.75">
      <c r="T1" s="59" t="s">
        <v>613</v>
      </c>
      <c r="U1" s="455"/>
      <c r="V1" s="59" t="str">
        <f>+'様式第4-1号 長期修繕計画総括表'!AX2</f>
        <v>年      月       日</v>
      </c>
    </row>
    <row r="2" spans="1:52" ht="19.5">
      <c r="A2" s="232" t="s">
        <v>460</v>
      </c>
      <c r="T2" s="59" t="s">
        <v>614</v>
      </c>
      <c r="U2" s="455"/>
      <c r="V2" s="59" t="str">
        <f>+'様式第4-1号 長期修繕計画総括表'!AX3</f>
        <v>年      月       日</v>
      </c>
    </row>
    <row r="3" spans="1:52" ht="19.5" hidden="1">
      <c r="A3" s="232" t="s">
        <v>461</v>
      </c>
    </row>
    <row r="4" spans="1:52" ht="19.5" hidden="1">
      <c r="A4" s="232" t="s">
        <v>462</v>
      </c>
    </row>
    <row r="5" spans="1:52" ht="9" customHeight="1">
      <c r="A5" s="232"/>
    </row>
    <row r="6" spans="1:52" ht="14.45" customHeight="1">
      <c r="A6" s="1409" t="s">
        <v>425</v>
      </c>
      <c r="B6" s="1410"/>
      <c r="C6" s="1411"/>
      <c r="D6" s="1432" t="s">
        <v>463</v>
      </c>
      <c r="E6" s="1415" t="s">
        <v>196</v>
      </c>
      <c r="F6" s="578" t="s">
        <v>118</v>
      </c>
      <c r="G6" s="591" t="s">
        <v>112</v>
      </c>
      <c r="H6" s="608" t="s">
        <v>164</v>
      </c>
      <c r="I6" s="591" t="s">
        <v>392</v>
      </c>
      <c r="J6" s="638" t="s">
        <v>393</v>
      </c>
      <c r="K6" s="649"/>
      <c r="L6" s="649"/>
      <c r="M6" s="649"/>
      <c r="N6" s="649"/>
      <c r="O6" s="649"/>
      <c r="P6" s="649"/>
      <c r="Q6" s="1435" t="s">
        <v>464</v>
      </c>
      <c r="R6" s="1437" t="s">
        <v>227</v>
      </c>
      <c r="S6" s="1439" t="s">
        <v>180</v>
      </c>
      <c r="T6" s="1441" t="s">
        <v>215</v>
      </c>
      <c r="U6" s="1443" t="s">
        <v>392</v>
      </c>
      <c r="V6" s="1040" t="s">
        <v>12</v>
      </c>
      <c r="W6" s="1057"/>
      <c r="X6" s="1057"/>
      <c r="Y6" s="1057"/>
      <c r="Z6" s="1057"/>
      <c r="AA6" s="1057"/>
      <c r="AB6" s="1057"/>
      <c r="AC6" s="1057"/>
      <c r="AD6" s="1057"/>
      <c r="AE6" s="1057"/>
      <c r="AF6" s="1057"/>
      <c r="AG6" s="1057"/>
      <c r="AH6" s="1057"/>
      <c r="AI6" s="1057"/>
      <c r="AJ6" s="1057"/>
      <c r="AK6" s="1057"/>
      <c r="AL6" s="1057"/>
      <c r="AM6" s="1057"/>
      <c r="AN6" s="1057"/>
      <c r="AO6" s="1057"/>
      <c r="AP6" s="1057"/>
      <c r="AQ6" s="1057"/>
      <c r="AR6" s="1057"/>
      <c r="AS6" s="1057"/>
      <c r="AT6" s="1057"/>
      <c r="AU6" s="1057"/>
      <c r="AV6" s="1425"/>
      <c r="AX6" s="463"/>
      <c r="AZ6" s="466"/>
    </row>
    <row r="7" spans="1:52" ht="14.45" customHeight="1">
      <c r="A7" s="1429"/>
      <c r="B7" s="1430"/>
      <c r="C7" s="1431"/>
      <c r="D7" s="1433"/>
      <c r="E7" s="1434"/>
      <c r="F7" s="926"/>
      <c r="G7" s="933"/>
      <c r="H7" s="941"/>
      <c r="I7" s="948"/>
      <c r="J7" s="955"/>
      <c r="K7" s="962"/>
      <c r="L7" s="962"/>
      <c r="M7" s="962"/>
      <c r="N7" s="962"/>
      <c r="O7" s="962"/>
      <c r="P7" s="962"/>
      <c r="Q7" s="1436"/>
      <c r="R7" s="1438"/>
      <c r="S7" s="1440"/>
      <c r="T7" s="1442"/>
      <c r="U7" s="1444"/>
      <c r="V7" s="1041" t="s">
        <v>6</v>
      </c>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1425"/>
      <c r="AW7" s="1061"/>
      <c r="AX7" s="463"/>
      <c r="AZ7" s="466"/>
    </row>
    <row r="8" spans="1:52" ht="14.45" customHeight="1">
      <c r="A8" s="887" t="s">
        <v>426</v>
      </c>
      <c r="B8" s="1426" t="s">
        <v>258</v>
      </c>
      <c r="C8" s="1427"/>
      <c r="D8" s="899"/>
      <c r="E8" s="552"/>
      <c r="F8" s="579"/>
      <c r="G8" s="351"/>
      <c r="H8" s="610"/>
      <c r="I8" s="626"/>
      <c r="J8" s="351"/>
      <c r="K8" s="351"/>
      <c r="L8" s="351"/>
      <c r="M8" s="351"/>
      <c r="N8" s="351"/>
      <c r="O8" s="351"/>
      <c r="P8" s="351"/>
      <c r="Q8" s="963"/>
      <c r="R8" s="983"/>
      <c r="S8" s="1004"/>
      <c r="T8" s="983"/>
      <c r="U8" s="993">
        <f>SUM(U9:U10)</f>
        <v>0</v>
      </c>
      <c r="V8" s="1042"/>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1061"/>
      <c r="AX8" s="463"/>
      <c r="AZ8" s="466"/>
    </row>
    <row r="9" spans="1:52" ht="14.45" customHeight="1">
      <c r="A9" s="887" t="s">
        <v>129</v>
      </c>
      <c r="B9" s="895"/>
      <c r="C9" s="518" t="s">
        <v>209</v>
      </c>
      <c r="D9" s="908"/>
      <c r="E9" s="544" t="s">
        <v>396</v>
      </c>
      <c r="F9" s="589"/>
      <c r="G9" s="934"/>
      <c r="H9" s="466"/>
      <c r="I9" s="463"/>
      <c r="J9" s="934"/>
      <c r="K9" s="934"/>
      <c r="L9" s="934"/>
      <c r="M9" s="934"/>
      <c r="N9" s="934"/>
      <c r="O9" s="934"/>
      <c r="P9" s="934"/>
      <c r="Q9" s="964"/>
      <c r="R9" s="984"/>
      <c r="S9" s="1005"/>
      <c r="T9" s="984"/>
      <c r="U9" s="1027">
        <f>+S9*T9</f>
        <v>0</v>
      </c>
      <c r="V9" s="1043" t="str">
        <f>+'様式第4-3号 長期修繕計画表'!E8</f>
        <v>年</v>
      </c>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1061"/>
      <c r="AX9" s="463"/>
      <c r="AZ9" s="466"/>
    </row>
    <row r="10" spans="1:52" ht="14.45" customHeight="1">
      <c r="A10" s="887"/>
      <c r="B10" s="895"/>
      <c r="C10" s="518" t="s">
        <v>465</v>
      </c>
      <c r="D10" s="908"/>
      <c r="E10" s="544" t="s">
        <v>396</v>
      </c>
      <c r="F10" s="589"/>
      <c r="G10" s="934"/>
      <c r="H10" s="466"/>
      <c r="I10" s="463"/>
      <c r="J10" s="934"/>
      <c r="K10" s="934"/>
      <c r="L10" s="934"/>
      <c r="M10" s="934"/>
      <c r="N10" s="934"/>
      <c r="O10" s="934"/>
      <c r="P10" s="934"/>
      <c r="Q10" s="964"/>
      <c r="R10" s="984"/>
      <c r="S10" s="1005"/>
      <c r="T10" s="984"/>
      <c r="U10" s="1027">
        <f>+S10*T10</f>
        <v>0</v>
      </c>
      <c r="V10" s="1043" t="str">
        <f>+'様式第4-3号 長期修繕計画表'!E9</f>
        <v>年</v>
      </c>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1061"/>
      <c r="AX10" s="463"/>
      <c r="AZ10" s="466"/>
    </row>
    <row r="11" spans="1:52" ht="14.45" customHeight="1">
      <c r="A11" s="888" t="s">
        <v>429</v>
      </c>
      <c r="B11" s="82" t="s">
        <v>39</v>
      </c>
      <c r="C11" s="510"/>
      <c r="D11" s="510"/>
      <c r="E11" s="510"/>
      <c r="F11" s="510"/>
      <c r="G11" s="594"/>
      <c r="H11" s="612"/>
      <c r="I11" s="628"/>
      <c r="J11" s="594"/>
      <c r="K11" s="594"/>
      <c r="L11" s="594"/>
      <c r="M11" s="594"/>
      <c r="N11" s="594"/>
      <c r="O11" s="594"/>
      <c r="P11" s="594"/>
      <c r="Q11" s="965"/>
      <c r="R11" s="985"/>
      <c r="S11" s="1006"/>
      <c r="T11" s="985"/>
      <c r="U11" s="993">
        <f>SUM(U12:U18)</f>
        <v>0</v>
      </c>
      <c r="V11" s="1044"/>
      <c r="W11" s="849"/>
      <c r="X11" s="849"/>
      <c r="Y11" s="849"/>
      <c r="Z11" s="849"/>
      <c r="AA11" s="849"/>
      <c r="AB11" s="849"/>
      <c r="AC11" s="849"/>
      <c r="AD11" s="849"/>
      <c r="AE11" s="849"/>
      <c r="AF11" s="849"/>
      <c r="AG11" s="849"/>
      <c r="AH11" s="849"/>
      <c r="AI11" s="849"/>
      <c r="AJ11" s="849"/>
      <c r="AK11" s="849"/>
      <c r="AL11" s="849"/>
      <c r="AM11" s="849"/>
      <c r="AN11" s="849"/>
      <c r="AO11" s="849"/>
      <c r="AP11" s="849"/>
      <c r="AQ11" s="849"/>
      <c r="AR11" s="849"/>
      <c r="AS11" s="849"/>
      <c r="AT11" s="849"/>
      <c r="AU11" s="849"/>
      <c r="AV11" s="849"/>
      <c r="AW11" s="1061"/>
      <c r="AX11" s="463"/>
      <c r="AZ11" s="466"/>
    </row>
    <row r="12" spans="1:52" ht="14.45" customHeight="1">
      <c r="A12" s="889" t="s">
        <v>431</v>
      </c>
      <c r="B12" s="500"/>
      <c r="C12" s="900" t="s">
        <v>270</v>
      </c>
      <c r="D12" s="904" t="s">
        <v>317</v>
      </c>
      <c r="E12" s="526" t="s">
        <v>458</v>
      </c>
      <c r="F12" s="927"/>
      <c r="G12" s="935"/>
      <c r="H12" s="942"/>
      <c r="I12" s="949"/>
      <c r="J12" s="935"/>
      <c r="K12" s="935"/>
      <c r="L12" s="935"/>
      <c r="M12" s="935"/>
      <c r="N12" s="935"/>
      <c r="O12" s="935"/>
      <c r="P12" s="935"/>
      <c r="Q12" s="966"/>
      <c r="R12" s="986"/>
      <c r="S12" s="1007"/>
      <c r="T12" s="986"/>
      <c r="U12" s="1030">
        <f t="shared" ref="U12:U18" si="0">+S12*T12</f>
        <v>0</v>
      </c>
      <c r="V12" s="1045" t="str">
        <f>+'様式第4-3号 長期修繕計画表'!E11</f>
        <v>年</v>
      </c>
      <c r="W12" s="849"/>
      <c r="X12" s="849"/>
      <c r="Y12" s="849"/>
      <c r="Z12" s="849"/>
      <c r="AA12" s="849"/>
      <c r="AB12" s="849"/>
      <c r="AC12" s="849"/>
      <c r="AD12" s="1060"/>
      <c r="AE12" s="849"/>
      <c r="AF12" s="849"/>
      <c r="AG12" s="849"/>
      <c r="AH12" s="849"/>
      <c r="AI12" s="849"/>
      <c r="AJ12" s="849"/>
      <c r="AK12" s="849"/>
      <c r="AL12" s="849"/>
      <c r="AM12" s="849"/>
      <c r="AN12" s="849"/>
      <c r="AO12" s="849"/>
      <c r="AP12" s="849"/>
      <c r="AQ12" s="849"/>
      <c r="AR12" s="849"/>
      <c r="AS12" s="849"/>
      <c r="AT12" s="849"/>
      <c r="AU12" s="849"/>
      <c r="AV12" s="849"/>
      <c r="AW12" s="1061"/>
      <c r="AX12" s="463"/>
      <c r="AZ12" s="466"/>
    </row>
    <row r="13" spans="1:52" ht="14.45" customHeight="1">
      <c r="A13" s="889"/>
      <c r="B13" s="501"/>
      <c r="C13" s="901"/>
      <c r="D13" s="905"/>
      <c r="E13" s="527" t="s">
        <v>337</v>
      </c>
      <c r="F13" s="928"/>
      <c r="G13" s="936"/>
      <c r="H13" s="943"/>
      <c r="I13" s="950"/>
      <c r="J13" s="956">
        <v>12</v>
      </c>
      <c r="K13" s="936"/>
      <c r="L13" s="936"/>
      <c r="M13" s="936"/>
      <c r="N13" s="936"/>
      <c r="O13" s="936"/>
      <c r="P13" s="936"/>
      <c r="Q13" s="967"/>
      <c r="R13" s="987"/>
      <c r="S13" s="1008"/>
      <c r="T13" s="987"/>
      <c r="U13" s="1033">
        <f t="shared" si="0"/>
        <v>0</v>
      </c>
      <c r="V13" s="1046" t="str">
        <f>+'様式第4-3号 長期修繕計画表'!E12</f>
        <v>年</v>
      </c>
      <c r="W13" s="849"/>
      <c r="X13" s="849"/>
      <c r="Y13" s="849"/>
      <c r="Z13" s="849"/>
      <c r="AA13" s="849"/>
      <c r="AB13" s="849"/>
      <c r="AC13" s="849"/>
      <c r="AD13" s="849"/>
      <c r="AE13" s="849"/>
      <c r="AF13" s="849"/>
      <c r="AG13" s="849"/>
      <c r="AH13" s="849"/>
      <c r="AI13" s="849"/>
      <c r="AJ13" s="849"/>
      <c r="AK13" s="849"/>
      <c r="AL13" s="849"/>
      <c r="AM13" s="849"/>
      <c r="AN13" s="849"/>
      <c r="AO13" s="849"/>
      <c r="AP13" s="849"/>
      <c r="AQ13" s="849"/>
      <c r="AR13" s="849"/>
      <c r="AS13" s="849"/>
      <c r="AT13" s="849"/>
      <c r="AU13" s="849"/>
      <c r="AV13" s="849"/>
      <c r="AW13" s="1061"/>
      <c r="AX13" s="463"/>
      <c r="AZ13" s="466"/>
    </row>
    <row r="14" spans="1:52" ht="14.45" customHeight="1">
      <c r="A14" s="889"/>
      <c r="B14" s="500"/>
      <c r="C14" s="900" t="s">
        <v>271</v>
      </c>
      <c r="D14" s="904" t="s">
        <v>469</v>
      </c>
      <c r="E14" s="526" t="s">
        <v>203</v>
      </c>
      <c r="F14" s="929"/>
      <c r="G14" s="937"/>
      <c r="H14" s="944"/>
      <c r="I14" s="951"/>
      <c r="J14" s="957">
        <v>12</v>
      </c>
      <c r="K14" s="957">
        <v>36</v>
      </c>
      <c r="L14" s="937"/>
      <c r="M14" s="937"/>
      <c r="N14" s="937"/>
      <c r="O14" s="937"/>
      <c r="P14" s="937"/>
      <c r="Q14" s="968"/>
      <c r="R14" s="988"/>
      <c r="S14" s="1009"/>
      <c r="T14" s="988"/>
      <c r="U14" s="1034">
        <f t="shared" si="0"/>
        <v>0</v>
      </c>
      <c r="V14" s="1047" t="str">
        <f>+'様式第4-3号 長期修繕計画表'!E13</f>
        <v>年</v>
      </c>
      <c r="W14" s="849"/>
      <c r="X14" s="849"/>
      <c r="Y14" s="849"/>
      <c r="Z14" s="849"/>
      <c r="AA14" s="849"/>
      <c r="AB14" s="849"/>
      <c r="AC14" s="849"/>
      <c r="AD14" s="849"/>
      <c r="AE14" s="849"/>
      <c r="AF14" s="849"/>
      <c r="AG14" s="849"/>
      <c r="AH14" s="849"/>
      <c r="AI14" s="849"/>
      <c r="AJ14" s="849"/>
      <c r="AK14" s="849"/>
      <c r="AL14" s="849"/>
      <c r="AM14" s="849"/>
      <c r="AN14" s="849"/>
      <c r="AO14" s="849"/>
      <c r="AP14" s="849"/>
      <c r="AQ14" s="849"/>
      <c r="AR14" s="849"/>
      <c r="AS14" s="849"/>
      <c r="AT14" s="849"/>
      <c r="AU14" s="849"/>
      <c r="AV14" s="849"/>
      <c r="AW14" s="1061"/>
      <c r="AX14" s="463"/>
      <c r="AZ14" s="466"/>
    </row>
    <row r="15" spans="1:52" ht="14.45" customHeight="1">
      <c r="A15" s="889"/>
      <c r="B15" s="896"/>
      <c r="C15" s="902"/>
      <c r="D15" s="504"/>
      <c r="E15" s="527" t="s">
        <v>337</v>
      </c>
      <c r="F15" s="589" t="s">
        <v>435</v>
      </c>
      <c r="G15" s="606">
        <v>1700</v>
      </c>
      <c r="H15" s="606">
        <f>ROUND(AZ15,0)</f>
        <v>0</v>
      </c>
      <c r="I15" s="606">
        <f>+G15*H15</f>
        <v>0</v>
      </c>
      <c r="Q15" s="969"/>
      <c r="R15" s="989"/>
      <c r="S15" s="1010"/>
      <c r="T15" s="989"/>
      <c r="U15" s="1035">
        <f t="shared" si="0"/>
        <v>0</v>
      </c>
      <c r="V15" s="1048" t="str">
        <f>+'様式第4-3号 長期修繕計画表'!E14</f>
        <v>年</v>
      </c>
      <c r="W15" s="1058"/>
      <c r="X15" s="1058"/>
      <c r="Y15" s="1058"/>
      <c r="Z15" s="1058"/>
      <c r="AA15" s="1058"/>
      <c r="AB15" s="1058"/>
      <c r="AC15" s="1058"/>
      <c r="AD15" s="1058"/>
      <c r="AE15" s="1058"/>
      <c r="AF15" s="1058"/>
      <c r="AG15" s="1058"/>
      <c r="AH15" s="1058"/>
      <c r="AI15" s="1058"/>
      <c r="AJ15" s="1058"/>
      <c r="AK15" s="1058"/>
      <c r="AL15" s="1058"/>
      <c r="AM15" s="1058"/>
      <c r="AN15" s="1058"/>
      <c r="AO15" s="1058"/>
      <c r="AP15" s="1058"/>
      <c r="AQ15" s="1058"/>
      <c r="AR15" s="1058"/>
      <c r="AS15" s="1058"/>
      <c r="AT15" s="1058"/>
      <c r="AU15" s="1058"/>
      <c r="AV15" s="1058"/>
      <c r="AX15" s="464"/>
    </row>
    <row r="16" spans="1:52" ht="14.45" customHeight="1">
      <c r="A16" s="889"/>
      <c r="B16" s="501"/>
      <c r="C16" s="900" t="s">
        <v>273</v>
      </c>
      <c r="D16" s="904" t="s">
        <v>7</v>
      </c>
      <c r="E16" s="526" t="s">
        <v>203</v>
      </c>
      <c r="F16" s="927"/>
      <c r="G16" s="935"/>
      <c r="H16" s="942"/>
      <c r="I16" s="949"/>
      <c r="J16" s="935"/>
      <c r="K16" s="935"/>
      <c r="L16" s="935"/>
      <c r="M16" s="935"/>
      <c r="N16" s="935"/>
      <c r="O16" s="935"/>
      <c r="P16" s="935"/>
      <c r="Q16" s="966"/>
      <c r="R16" s="986"/>
      <c r="S16" s="1007"/>
      <c r="T16" s="986"/>
      <c r="U16" s="1034">
        <f t="shared" si="0"/>
        <v>0</v>
      </c>
      <c r="V16" s="1047" t="str">
        <f>+'様式第4-3号 長期修繕計画表'!E15</f>
        <v>年</v>
      </c>
      <c r="W16" s="849"/>
      <c r="X16" s="849"/>
      <c r="Y16" s="849"/>
      <c r="Z16" s="849"/>
      <c r="AA16" s="849"/>
      <c r="AB16" s="849"/>
      <c r="AC16" s="849"/>
      <c r="AD16" s="849"/>
      <c r="AE16" s="849"/>
      <c r="AF16" s="849"/>
      <c r="AG16" s="849"/>
      <c r="AH16" s="849"/>
      <c r="AI16" s="849"/>
      <c r="AJ16" s="849"/>
      <c r="AK16" s="849"/>
      <c r="AL16" s="849"/>
      <c r="AM16" s="849"/>
      <c r="AN16" s="849"/>
      <c r="AO16" s="849"/>
      <c r="AP16" s="849"/>
      <c r="AQ16" s="849"/>
      <c r="AR16" s="849"/>
      <c r="AS16" s="849"/>
      <c r="AT16" s="849"/>
      <c r="AU16" s="849"/>
      <c r="AV16" s="849"/>
      <c r="AW16" s="1061"/>
      <c r="AX16" s="463"/>
      <c r="AZ16" s="466"/>
    </row>
    <row r="17" spans="1:52" ht="14.45" customHeight="1">
      <c r="A17" s="889"/>
      <c r="B17" s="897"/>
      <c r="C17" s="901"/>
      <c r="D17" s="905"/>
      <c r="E17" s="527" t="s">
        <v>300</v>
      </c>
      <c r="F17" s="928"/>
      <c r="G17" s="936"/>
      <c r="H17" s="943"/>
      <c r="I17" s="950"/>
      <c r="J17" s="956">
        <v>12</v>
      </c>
      <c r="K17" s="956">
        <v>36</v>
      </c>
      <c r="L17" s="936"/>
      <c r="M17" s="936"/>
      <c r="N17" s="936"/>
      <c r="O17" s="936"/>
      <c r="P17" s="936"/>
      <c r="Q17" s="967"/>
      <c r="R17" s="987"/>
      <c r="S17" s="1008"/>
      <c r="T17" s="987"/>
      <c r="U17" s="1035">
        <f t="shared" si="0"/>
        <v>0</v>
      </c>
      <c r="V17" s="1048" t="str">
        <f>+'様式第4-3号 長期修繕計画表'!E16</f>
        <v>年</v>
      </c>
      <c r="W17" s="849"/>
      <c r="X17" s="849"/>
      <c r="Y17" s="849"/>
      <c r="Z17" s="849"/>
      <c r="AA17" s="849"/>
      <c r="AB17" s="849"/>
      <c r="AC17" s="849"/>
      <c r="AD17" s="849"/>
      <c r="AE17" s="849"/>
      <c r="AF17" s="849"/>
      <c r="AG17" s="849"/>
      <c r="AH17" s="849"/>
      <c r="AI17" s="849"/>
      <c r="AJ17" s="849"/>
      <c r="AK17" s="849"/>
      <c r="AL17" s="849"/>
      <c r="AM17" s="849"/>
      <c r="AN17" s="849"/>
      <c r="AO17" s="849"/>
      <c r="AP17" s="849"/>
      <c r="AQ17" s="849"/>
      <c r="AR17" s="849"/>
      <c r="AS17" s="849"/>
      <c r="AT17" s="849"/>
      <c r="AU17" s="849"/>
      <c r="AV17" s="849"/>
      <c r="AW17" s="1061"/>
      <c r="AX17" s="463"/>
      <c r="AZ17" s="466"/>
    </row>
    <row r="18" spans="1:52" ht="14.45" customHeight="1">
      <c r="A18" s="889"/>
      <c r="B18" s="544"/>
      <c r="C18" s="903" t="s">
        <v>274</v>
      </c>
      <c r="D18" s="505" t="s">
        <v>224</v>
      </c>
      <c r="E18" s="917" t="s">
        <v>12</v>
      </c>
      <c r="F18" s="589" t="s">
        <v>435</v>
      </c>
      <c r="G18" s="606">
        <v>1700</v>
      </c>
      <c r="H18" s="606">
        <f>ROUND(AZ18,0)</f>
        <v>0</v>
      </c>
      <c r="I18" s="606">
        <f>+G18*H18</f>
        <v>0</v>
      </c>
      <c r="Q18" s="970"/>
      <c r="R18" s="990"/>
      <c r="S18" s="1011"/>
      <c r="T18" s="1026"/>
      <c r="U18" s="1028">
        <f t="shared" si="0"/>
        <v>0</v>
      </c>
      <c r="V18" s="1043" t="str">
        <f>+'様式第4-3号 長期修繕計画表'!E17</f>
        <v>年</v>
      </c>
      <c r="W18" s="1058"/>
      <c r="X18" s="1058"/>
      <c r="Y18" s="1058"/>
      <c r="Z18" s="1058"/>
      <c r="AA18" s="1058"/>
      <c r="AB18" s="1058"/>
      <c r="AC18" s="1058"/>
      <c r="AD18" s="1058"/>
      <c r="AE18" s="1058"/>
      <c r="AF18" s="1058"/>
      <c r="AG18" s="1058"/>
      <c r="AH18" s="1058"/>
      <c r="AI18" s="1058"/>
      <c r="AJ18" s="1058"/>
      <c r="AK18" s="1058"/>
      <c r="AL18" s="1058"/>
      <c r="AM18" s="1058"/>
      <c r="AN18" s="1058"/>
      <c r="AO18" s="1058"/>
      <c r="AP18" s="1058"/>
      <c r="AQ18" s="1058"/>
      <c r="AR18" s="1058"/>
      <c r="AS18" s="1058"/>
      <c r="AT18" s="1058"/>
      <c r="AU18" s="1058"/>
      <c r="AV18" s="1058"/>
      <c r="AX18" s="459"/>
      <c r="AY18" s="464"/>
    </row>
    <row r="19" spans="1:52" ht="14.45" customHeight="1">
      <c r="A19" s="889"/>
      <c r="B19" s="497" t="s">
        <v>278</v>
      </c>
      <c r="C19" s="510"/>
      <c r="D19" s="510"/>
      <c r="E19" s="510"/>
      <c r="F19" s="510"/>
      <c r="G19" s="594"/>
      <c r="H19" s="612"/>
      <c r="I19" s="628"/>
      <c r="J19" s="594"/>
      <c r="K19" s="594"/>
      <c r="L19" s="594"/>
      <c r="M19" s="594"/>
      <c r="N19" s="594"/>
      <c r="O19" s="594"/>
      <c r="P19" s="594"/>
      <c r="Q19" s="971"/>
      <c r="R19" s="991"/>
      <c r="S19" s="1012"/>
      <c r="T19" s="991"/>
      <c r="U19" s="993">
        <f>SUM(U20:U22)</f>
        <v>0</v>
      </c>
      <c r="V19" s="1049"/>
      <c r="W19" s="849"/>
      <c r="X19" s="849"/>
      <c r="Y19" s="849"/>
      <c r="Z19" s="849"/>
      <c r="AA19" s="849"/>
      <c r="AB19" s="849"/>
      <c r="AC19" s="849"/>
      <c r="AD19" s="849"/>
      <c r="AE19" s="849"/>
      <c r="AF19" s="849"/>
      <c r="AG19" s="849"/>
      <c r="AH19" s="849"/>
      <c r="AI19" s="849"/>
      <c r="AJ19" s="849"/>
      <c r="AK19" s="849"/>
      <c r="AL19" s="849"/>
      <c r="AM19" s="849"/>
      <c r="AN19" s="849"/>
      <c r="AO19" s="849"/>
      <c r="AP19" s="849"/>
      <c r="AQ19" s="225"/>
      <c r="AR19" s="849"/>
      <c r="AS19" s="849"/>
      <c r="AT19" s="849"/>
      <c r="AU19" s="849"/>
      <c r="AV19" s="849"/>
      <c r="AW19" s="1061"/>
      <c r="AX19" s="463"/>
      <c r="AZ19" s="466"/>
    </row>
    <row r="20" spans="1:52" ht="14.45" customHeight="1">
      <c r="A20" s="889"/>
      <c r="B20" s="499"/>
      <c r="C20" s="516" t="s">
        <v>204</v>
      </c>
      <c r="D20" s="909" t="s">
        <v>470</v>
      </c>
      <c r="E20" s="918" t="s">
        <v>12</v>
      </c>
      <c r="F20" s="503"/>
      <c r="G20" s="602"/>
      <c r="H20" s="619"/>
      <c r="I20" s="635"/>
      <c r="J20" s="602"/>
      <c r="K20" s="602"/>
      <c r="L20" s="602"/>
      <c r="M20" s="602"/>
      <c r="N20" s="602"/>
      <c r="O20" s="602"/>
      <c r="P20" s="602"/>
      <c r="Q20" s="972"/>
      <c r="R20" s="992"/>
      <c r="S20" s="1013"/>
      <c r="T20" s="1001"/>
      <c r="U20" s="1027">
        <f>+S20*T20</f>
        <v>0</v>
      </c>
      <c r="V20" s="1043" t="str">
        <f>+'様式第4-3号 長期修繕計画表'!E19</f>
        <v>年</v>
      </c>
      <c r="W20" s="849"/>
      <c r="X20" s="1059"/>
      <c r="Y20" s="1059"/>
      <c r="Z20" s="849"/>
      <c r="AA20" s="849"/>
      <c r="AB20" s="849"/>
      <c r="AC20" s="849"/>
      <c r="AD20" s="849"/>
      <c r="AE20" s="849"/>
      <c r="AF20" s="849"/>
      <c r="AG20" s="849"/>
      <c r="AH20" s="849"/>
      <c r="AI20" s="849"/>
      <c r="AJ20" s="849"/>
      <c r="AK20" s="849"/>
      <c r="AL20" s="849"/>
      <c r="AM20" s="849"/>
      <c r="AN20" s="849"/>
      <c r="AO20" s="849"/>
      <c r="AP20" s="849"/>
      <c r="AQ20" s="225"/>
      <c r="AR20" s="849"/>
      <c r="AS20" s="849"/>
      <c r="AT20" s="849"/>
      <c r="AU20" s="849"/>
      <c r="AV20" s="849"/>
      <c r="AW20" s="1061"/>
      <c r="AX20" s="463"/>
      <c r="AZ20" s="466"/>
    </row>
    <row r="21" spans="1:52" ht="14.45" customHeight="1">
      <c r="A21" s="889"/>
      <c r="B21" s="500"/>
      <c r="C21" s="904" t="s">
        <v>284</v>
      </c>
      <c r="D21" s="910" t="s">
        <v>123</v>
      </c>
      <c r="E21" s="910" t="s">
        <v>12</v>
      </c>
      <c r="F21" s="503"/>
      <c r="G21" s="602"/>
      <c r="H21" s="619"/>
      <c r="I21" s="635"/>
      <c r="J21" s="602"/>
      <c r="K21" s="602"/>
      <c r="L21" s="602"/>
      <c r="M21" s="602"/>
      <c r="N21" s="602"/>
      <c r="O21" s="602"/>
      <c r="P21" s="602"/>
      <c r="Q21" s="972"/>
      <c r="R21" s="992"/>
      <c r="S21" s="1013"/>
      <c r="T21" s="1001"/>
      <c r="U21" s="1027">
        <f>+S21*T21</f>
        <v>0</v>
      </c>
      <c r="V21" s="1043" t="str">
        <f>+'様式第4-3号 長期修繕計画表'!E20</f>
        <v>年</v>
      </c>
      <c r="W21" s="849"/>
      <c r="X21" s="849"/>
      <c r="Y21" s="1059"/>
      <c r="Z21" s="849"/>
      <c r="AA21" s="849"/>
      <c r="AB21" s="849"/>
      <c r="AC21" s="849"/>
      <c r="AD21" s="849"/>
      <c r="AE21" s="849"/>
      <c r="AF21" s="849"/>
      <c r="AG21" s="849"/>
      <c r="AH21" s="849"/>
      <c r="AI21" s="849"/>
      <c r="AJ21" s="849"/>
      <c r="AK21" s="849"/>
      <c r="AL21" s="849"/>
      <c r="AM21" s="849"/>
      <c r="AN21" s="849"/>
      <c r="AO21" s="849"/>
      <c r="AP21" s="849"/>
      <c r="AQ21" s="225"/>
      <c r="AR21" s="849"/>
      <c r="AS21" s="849"/>
      <c r="AT21" s="849"/>
      <c r="AU21" s="849"/>
      <c r="AV21" s="849"/>
      <c r="AW21" s="1061"/>
      <c r="AX21" s="463"/>
      <c r="AZ21" s="466"/>
    </row>
    <row r="22" spans="1:52" ht="14.45" customHeight="1">
      <c r="A22" s="889"/>
      <c r="B22" s="897"/>
      <c r="C22" s="905"/>
      <c r="D22" s="910" t="s">
        <v>18</v>
      </c>
      <c r="E22" s="910" t="s">
        <v>12</v>
      </c>
      <c r="F22" s="503"/>
      <c r="G22" s="602"/>
      <c r="H22" s="619"/>
      <c r="I22" s="635"/>
      <c r="J22" s="602"/>
      <c r="K22" s="602"/>
      <c r="L22" s="602"/>
      <c r="M22" s="602"/>
      <c r="N22" s="602"/>
      <c r="O22" s="602"/>
      <c r="P22" s="602"/>
      <c r="Q22" s="972"/>
      <c r="R22" s="992"/>
      <c r="S22" s="1013"/>
      <c r="T22" s="1001"/>
      <c r="U22" s="1027">
        <f>+S22*T22</f>
        <v>0</v>
      </c>
      <c r="V22" s="1043" t="str">
        <f>+'様式第4-3号 長期修繕計画表'!E20</f>
        <v>年</v>
      </c>
      <c r="W22" s="849"/>
      <c r="X22" s="849"/>
      <c r="Y22" s="1059"/>
      <c r="Z22" s="849"/>
      <c r="AA22" s="849"/>
      <c r="AB22" s="849"/>
      <c r="AC22" s="849"/>
      <c r="AD22" s="849"/>
      <c r="AE22" s="849"/>
      <c r="AF22" s="849"/>
      <c r="AG22" s="849"/>
      <c r="AH22" s="849"/>
      <c r="AI22" s="849"/>
      <c r="AJ22" s="849"/>
      <c r="AK22" s="849"/>
      <c r="AL22" s="849"/>
      <c r="AM22" s="849"/>
      <c r="AN22" s="849"/>
      <c r="AO22" s="849"/>
      <c r="AP22" s="849"/>
      <c r="AQ22" s="225"/>
      <c r="AR22" s="849"/>
      <c r="AS22" s="849"/>
      <c r="AT22" s="849"/>
      <c r="AU22" s="849"/>
      <c r="AV22" s="849"/>
      <c r="AW22" s="1061"/>
      <c r="AX22" s="463"/>
      <c r="AZ22" s="466"/>
    </row>
    <row r="23" spans="1:52" ht="14.45" customHeight="1">
      <c r="A23" s="889"/>
      <c r="B23" s="497" t="s">
        <v>285</v>
      </c>
      <c r="C23" s="510"/>
      <c r="D23" s="510"/>
      <c r="E23" s="510"/>
      <c r="F23" s="510"/>
      <c r="G23" s="594"/>
      <c r="H23" s="612"/>
      <c r="I23" s="628"/>
      <c r="J23" s="594"/>
      <c r="K23" s="594"/>
      <c r="L23" s="594"/>
      <c r="M23" s="594"/>
      <c r="N23" s="594"/>
      <c r="O23" s="594"/>
      <c r="P23" s="594"/>
      <c r="Q23" s="973"/>
      <c r="R23" s="993"/>
      <c r="S23" s="1014"/>
      <c r="T23" s="993"/>
      <c r="U23" s="993">
        <f>SUM(U24:U32)</f>
        <v>0</v>
      </c>
      <c r="V23" s="1050"/>
      <c r="W23" s="849"/>
      <c r="X23" s="849"/>
      <c r="Y23" s="849"/>
      <c r="Z23" s="849"/>
      <c r="AA23" s="849"/>
      <c r="AB23" s="849"/>
      <c r="AC23" s="849"/>
      <c r="AD23" s="849"/>
      <c r="AE23" s="849"/>
      <c r="AF23" s="849"/>
      <c r="AG23" s="849"/>
      <c r="AH23" s="849"/>
      <c r="AI23" s="849"/>
      <c r="AJ23" s="849"/>
      <c r="AK23" s="849"/>
      <c r="AL23" s="849"/>
      <c r="AM23" s="849"/>
      <c r="AN23" s="849"/>
      <c r="AO23" s="849"/>
      <c r="AP23" s="849"/>
      <c r="AQ23" s="849"/>
      <c r="AR23" s="849"/>
      <c r="AS23" s="849"/>
      <c r="AT23" s="849"/>
      <c r="AU23" s="849"/>
      <c r="AV23" s="849"/>
      <c r="AW23" s="1061"/>
      <c r="AX23" s="463"/>
      <c r="AZ23" s="466"/>
    </row>
    <row r="24" spans="1:52" ht="14.45" customHeight="1">
      <c r="A24" s="890"/>
      <c r="B24" s="499" t="s">
        <v>5</v>
      </c>
      <c r="C24" s="516" t="s">
        <v>239</v>
      </c>
      <c r="D24" s="911" t="s">
        <v>365</v>
      </c>
      <c r="E24" s="918" t="s">
        <v>286</v>
      </c>
      <c r="F24" s="503"/>
      <c r="G24" s="602"/>
      <c r="H24" s="619"/>
      <c r="I24" s="635"/>
      <c r="J24" s="602"/>
      <c r="K24" s="602"/>
      <c r="L24" s="602"/>
      <c r="M24" s="602"/>
      <c r="N24" s="602"/>
      <c r="O24" s="602"/>
      <c r="P24" s="602"/>
      <c r="Q24" s="974"/>
      <c r="R24" s="994"/>
      <c r="S24" s="1015"/>
      <c r="T24" s="1027"/>
      <c r="U24" s="1027">
        <f t="shared" ref="U24:U32" si="1">+S24*T24</f>
        <v>0</v>
      </c>
      <c r="V24" s="1043" t="str">
        <f>+'様式第4-3号 長期修繕計画表'!E22</f>
        <v>年</v>
      </c>
      <c r="W24" s="849"/>
      <c r="X24" s="849"/>
      <c r="Y24" s="849"/>
      <c r="Z24" s="849"/>
      <c r="AA24" s="849"/>
      <c r="AB24" s="849"/>
      <c r="AC24" s="849"/>
      <c r="AD24" s="849"/>
      <c r="AE24" s="849"/>
      <c r="AF24" s="849"/>
      <c r="AG24" s="849"/>
      <c r="AH24" s="849"/>
      <c r="AI24" s="849"/>
      <c r="AJ24" s="849"/>
      <c r="AK24" s="849"/>
      <c r="AL24" s="849"/>
      <c r="AM24" s="849"/>
      <c r="AN24" s="849"/>
      <c r="AO24" s="849"/>
      <c r="AP24" s="849"/>
      <c r="AQ24" s="849"/>
      <c r="AR24" s="849"/>
      <c r="AS24" s="849"/>
      <c r="AT24" s="849"/>
      <c r="AU24" s="849"/>
      <c r="AV24" s="849"/>
      <c r="AW24" s="1061"/>
      <c r="AX24" s="463"/>
      <c r="AZ24" s="466"/>
    </row>
    <row r="25" spans="1:52" ht="14.25" customHeight="1">
      <c r="A25" s="890"/>
      <c r="B25" s="500"/>
      <c r="C25" s="517" t="s">
        <v>292</v>
      </c>
      <c r="D25" s="904" t="s">
        <v>472</v>
      </c>
      <c r="E25" s="919" t="s">
        <v>432</v>
      </c>
      <c r="F25" s="929"/>
      <c r="G25" s="937"/>
      <c r="H25" s="944"/>
      <c r="I25" s="951"/>
      <c r="J25" s="937"/>
      <c r="K25" s="937"/>
      <c r="L25" s="937"/>
      <c r="M25" s="937"/>
      <c r="N25" s="937"/>
      <c r="O25" s="937"/>
      <c r="P25" s="937"/>
      <c r="Q25" s="975"/>
      <c r="R25" s="995"/>
      <c r="S25" s="1016"/>
      <c r="T25" s="1028"/>
      <c r="U25" s="1034">
        <f t="shared" si="1"/>
        <v>0</v>
      </c>
      <c r="V25" s="1051" t="str">
        <f>+'様式第4-3号 長期修繕計画表'!E23</f>
        <v>年</v>
      </c>
      <c r="W25" s="849"/>
      <c r="X25" s="849"/>
      <c r="Y25" s="849"/>
      <c r="Z25" s="849"/>
      <c r="AA25" s="849"/>
      <c r="AB25" s="849"/>
      <c r="AC25" s="849"/>
      <c r="AD25" s="849"/>
      <c r="AE25" s="849"/>
      <c r="AF25" s="849"/>
      <c r="AG25" s="849"/>
      <c r="AH25" s="849"/>
      <c r="AI25" s="849"/>
      <c r="AJ25" s="849"/>
      <c r="AK25" s="849"/>
      <c r="AL25" s="849"/>
      <c r="AM25" s="849"/>
      <c r="AN25" s="849"/>
      <c r="AO25" s="849"/>
      <c r="AP25" s="849"/>
      <c r="AQ25" s="849"/>
      <c r="AR25" s="849"/>
      <c r="AS25" s="849"/>
      <c r="AT25" s="849"/>
      <c r="AU25" s="849"/>
      <c r="AV25" s="849"/>
      <c r="AW25" s="1061"/>
      <c r="AX25" s="463"/>
      <c r="AZ25" s="466"/>
    </row>
    <row r="26" spans="1:52" ht="14.45" customHeight="1">
      <c r="A26" s="890"/>
      <c r="B26" s="501"/>
      <c r="C26" s="518"/>
      <c r="D26" s="905"/>
      <c r="E26" s="920" t="s">
        <v>335</v>
      </c>
      <c r="F26" s="930"/>
      <c r="G26" s="938"/>
      <c r="H26" s="945"/>
      <c r="I26" s="952"/>
      <c r="J26" s="938"/>
      <c r="K26" s="938"/>
      <c r="L26" s="938"/>
      <c r="M26" s="938"/>
      <c r="N26" s="938"/>
      <c r="O26" s="938"/>
      <c r="P26" s="938"/>
      <c r="Q26" s="976"/>
      <c r="R26" s="996"/>
      <c r="S26" s="1017"/>
      <c r="T26" s="1029"/>
      <c r="U26" s="1035">
        <f t="shared" si="1"/>
        <v>0</v>
      </c>
      <c r="V26" s="1046" t="str">
        <f>+'様式第4-3号 長期修繕計画表'!E24</f>
        <v>年</v>
      </c>
      <c r="W26" s="849"/>
      <c r="X26" s="849"/>
      <c r="Y26" s="849"/>
      <c r="Z26" s="849"/>
      <c r="AA26" s="849"/>
      <c r="AB26" s="849"/>
      <c r="AC26" s="849"/>
      <c r="AD26" s="849"/>
      <c r="AE26" s="849"/>
      <c r="AF26" s="849"/>
      <c r="AG26" s="849"/>
      <c r="AH26" s="849"/>
      <c r="AI26" s="849"/>
      <c r="AJ26" s="849"/>
      <c r="AK26" s="849"/>
      <c r="AL26" s="849"/>
      <c r="AM26" s="849"/>
      <c r="AN26" s="849"/>
      <c r="AO26" s="849"/>
      <c r="AP26" s="849"/>
      <c r="AQ26" s="849"/>
      <c r="AR26" s="849"/>
      <c r="AS26" s="849"/>
      <c r="AT26" s="849"/>
      <c r="AU26" s="849"/>
      <c r="AV26" s="849"/>
      <c r="AW26" s="1061"/>
      <c r="AX26" s="463"/>
      <c r="AZ26" s="466"/>
    </row>
    <row r="27" spans="1:52" ht="14.25" customHeight="1">
      <c r="A27" s="890"/>
      <c r="B27" s="500"/>
      <c r="C27" s="517" t="s">
        <v>436</v>
      </c>
      <c r="D27" s="904" t="s">
        <v>472</v>
      </c>
      <c r="E27" s="919" t="s">
        <v>432</v>
      </c>
      <c r="F27" s="929"/>
      <c r="G27" s="937"/>
      <c r="H27" s="944"/>
      <c r="I27" s="951"/>
      <c r="J27" s="937"/>
      <c r="K27" s="937"/>
      <c r="L27" s="937"/>
      <c r="M27" s="937"/>
      <c r="N27" s="937"/>
      <c r="O27" s="937"/>
      <c r="P27" s="937"/>
      <c r="Q27" s="975"/>
      <c r="R27" s="995"/>
      <c r="S27" s="1016"/>
      <c r="T27" s="1028"/>
      <c r="U27" s="1030">
        <f t="shared" si="1"/>
        <v>0</v>
      </c>
      <c r="V27" s="1051" t="str">
        <f>+'様式第4-3号 長期修繕計画表'!E25</f>
        <v>年</v>
      </c>
      <c r="W27" s="849"/>
      <c r="X27" s="849"/>
      <c r="Y27" s="849"/>
      <c r="Z27" s="849"/>
      <c r="AA27" s="849"/>
      <c r="AB27" s="849"/>
      <c r="AC27" s="849"/>
      <c r="AD27" s="849"/>
      <c r="AE27" s="849"/>
      <c r="AF27" s="849"/>
      <c r="AG27" s="849"/>
      <c r="AH27" s="849"/>
      <c r="AI27" s="849"/>
      <c r="AJ27" s="849"/>
      <c r="AK27" s="849"/>
      <c r="AL27" s="849"/>
      <c r="AM27" s="849"/>
      <c r="AN27" s="849"/>
      <c r="AO27" s="849"/>
      <c r="AP27" s="849"/>
      <c r="AQ27" s="849"/>
      <c r="AR27" s="849"/>
      <c r="AS27" s="849"/>
      <c r="AT27" s="849"/>
      <c r="AU27" s="849"/>
      <c r="AV27" s="849"/>
      <c r="AW27" s="1061"/>
      <c r="AX27" s="463"/>
      <c r="AZ27" s="466"/>
    </row>
    <row r="28" spans="1:52" ht="14.45" customHeight="1">
      <c r="A28" s="890"/>
      <c r="B28" s="501"/>
      <c r="C28" s="518"/>
      <c r="D28" s="905"/>
      <c r="E28" s="920" t="s">
        <v>335</v>
      </c>
      <c r="F28" s="930"/>
      <c r="G28" s="938"/>
      <c r="H28" s="945"/>
      <c r="I28" s="952"/>
      <c r="J28" s="938"/>
      <c r="K28" s="938"/>
      <c r="L28" s="938"/>
      <c r="M28" s="938"/>
      <c r="N28" s="938"/>
      <c r="O28" s="938"/>
      <c r="P28" s="938"/>
      <c r="Q28" s="976"/>
      <c r="R28" s="996"/>
      <c r="S28" s="1017"/>
      <c r="T28" s="1029"/>
      <c r="U28" s="1033">
        <f t="shared" si="1"/>
        <v>0</v>
      </c>
      <c r="V28" s="1046" t="str">
        <f>+'様式第4-3号 長期修繕計画表'!E26</f>
        <v>年</v>
      </c>
      <c r="W28" s="849"/>
      <c r="X28" s="849"/>
      <c r="Y28" s="849"/>
      <c r="Z28" s="849"/>
      <c r="AA28" s="849"/>
      <c r="AB28" s="849"/>
      <c r="AC28" s="849"/>
      <c r="AD28" s="849"/>
      <c r="AE28" s="849"/>
      <c r="AF28" s="849"/>
      <c r="AG28" s="849"/>
      <c r="AH28" s="849"/>
      <c r="AI28" s="849"/>
      <c r="AJ28" s="849"/>
      <c r="AK28" s="849"/>
      <c r="AL28" s="849"/>
      <c r="AM28" s="849"/>
      <c r="AN28" s="849"/>
      <c r="AO28" s="849"/>
      <c r="AP28" s="849"/>
      <c r="AQ28" s="849"/>
      <c r="AR28" s="849"/>
      <c r="AS28" s="849"/>
      <c r="AT28" s="849"/>
      <c r="AU28" s="849"/>
      <c r="AV28" s="849"/>
      <c r="AW28" s="1061"/>
      <c r="AX28" s="463"/>
      <c r="AZ28" s="466"/>
    </row>
    <row r="29" spans="1:52" ht="14.45" customHeight="1">
      <c r="A29" s="890"/>
      <c r="B29" s="500"/>
      <c r="C29" s="517" t="s">
        <v>186</v>
      </c>
      <c r="D29" s="904" t="s">
        <v>475</v>
      </c>
      <c r="E29" s="526" t="s">
        <v>432</v>
      </c>
      <c r="F29" s="927"/>
      <c r="G29" s="935"/>
      <c r="H29" s="942"/>
      <c r="I29" s="949"/>
      <c r="J29" s="935"/>
      <c r="K29" s="935"/>
      <c r="L29" s="935"/>
      <c r="M29" s="935"/>
      <c r="N29" s="935"/>
      <c r="O29" s="935"/>
      <c r="P29" s="935"/>
      <c r="Q29" s="975"/>
      <c r="R29" s="997"/>
      <c r="S29" s="1018"/>
      <c r="T29" s="1030"/>
      <c r="U29" s="1036">
        <f t="shared" si="1"/>
        <v>0</v>
      </c>
      <c r="V29" s="1047" t="str">
        <f>+'様式第4-3号 長期修繕計画表'!E27</f>
        <v>年</v>
      </c>
      <c r="W29" s="849"/>
      <c r="X29" s="849"/>
      <c r="Y29" s="849"/>
      <c r="Z29" s="849"/>
      <c r="AA29" s="849"/>
      <c r="AB29" s="849"/>
      <c r="AC29" s="849"/>
      <c r="AD29" s="849"/>
      <c r="AE29" s="849"/>
      <c r="AF29" s="849"/>
      <c r="AG29" s="849"/>
      <c r="AH29" s="849"/>
      <c r="AI29" s="849"/>
      <c r="AJ29" s="849"/>
      <c r="AK29" s="849"/>
      <c r="AL29" s="849"/>
      <c r="AM29" s="849"/>
      <c r="AN29" s="849"/>
      <c r="AO29" s="849"/>
      <c r="AP29" s="849"/>
      <c r="AQ29" s="849"/>
      <c r="AR29" s="849"/>
      <c r="AS29" s="849"/>
      <c r="AT29" s="849"/>
      <c r="AU29" s="849"/>
      <c r="AV29" s="849"/>
      <c r="AW29" s="1061"/>
      <c r="AX29" s="463"/>
      <c r="AZ29" s="466"/>
    </row>
    <row r="30" spans="1:52" ht="14.45" customHeight="1">
      <c r="A30" s="890"/>
      <c r="B30" s="897"/>
      <c r="C30" s="518"/>
      <c r="D30" s="905"/>
      <c r="E30" s="921" t="s">
        <v>335</v>
      </c>
      <c r="F30" s="928"/>
      <c r="G30" s="936"/>
      <c r="H30" s="943"/>
      <c r="I30" s="950"/>
      <c r="J30" s="936"/>
      <c r="K30" s="936"/>
      <c r="L30" s="936"/>
      <c r="M30" s="936"/>
      <c r="N30" s="936"/>
      <c r="O30" s="936"/>
      <c r="P30" s="936"/>
      <c r="Q30" s="976"/>
      <c r="R30" s="998"/>
      <c r="S30" s="1019"/>
      <c r="T30" s="1031"/>
      <c r="U30" s="1037">
        <f t="shared" si="1"/>
        <v>0</v>
      </c>
      <c r="V30" s="1052" t="str">
        <f>+'様式第4-3号 長期修繕計画表'!E28</f>
        <v>年</v>
      </c>
      <c r="W30" s="849"/>
      <c r="X30" s="849"/>
      <c r="Y30" s="849"/>
      <c r="Z30" s="849"/>
      <c r="AA30" s="849"/>
      <c r="AB30" s="849"/>
      <c r="AC30" s="849"/>
      <c r="AD30" s="849"/>
      <c r="AE30" s="849"/>
      <c r="AF30" s="849"/>
      <c r="AG30" s="849"/>
      <c r="AH30" s="849"/>
      <c r="AI30" s="849"/>
      <c r="AJ30" s="849"/>
      <c r="AK30" s="849"/>
      <c r="AL30" s="849"/>
      <c r="AM30" s="849"/>
      <c r="AN30" s="849"/>
      <c r="AO30" s="849"/>
      <c r="AP30" s="849"/>
      <c r="AQ30" s="849"/>
      <c r="AR30" s="849"/>
      <c r="AS30" s="849"/>
      <c r="AT30" s="849"/>
      <c r="AU30" s="849"/>
      <c r="AV30" s="849"/>
      <c r="AW30" s="1061"/>
      <c r="AX30" s="463"/>
      <c r="AZ30" s="466"/>
    </row>
    <row r="31" spans="1:52" ht="14.45" customHeight="1">
      <c r="A31" s="890"/>
      <c r="B31" s="499"/>
      <c r="C31" s="516" t="s">
        <v>156</v>
      </c>
      <c r="D31" s="905" t="s">
        <v>476</v>
      </c>
      <c r="E31" s="920" t="s">
        <v>286</v>
      </c>
      <c r="F31" s="930"/>
      <c r="G31" s="938"/>
      <c r="H31" s="945"/>
      <c r="I31" s="952"/>
      <c r="J31" s="938"/>
      <c r="K31" s="938"/>
      <c r="L31" s="938"/>
      <c r="M31" s="938"/>
      <c r="N31" s="938"/>
      <c r="O31" s="938"/>
      <c r="P31" s="938"/>
      <c r="Q31" s="974"/>
      <c r="R31" s="994"/>
      <c r="S31" s="1015"/>
      <c r="T31" s="1027"/>
      <c r="U31" s="1027">
        <f t="shared" si="1"/>
        <v>0</v>
      </c>
      <c r="V31" s="1046" t="str">
        <f>+'様式第4-3号 長期修繕計画表'!E29</f>
        <v>年</v>
      </c>
      <c r="W31" s="849"/>
      <c r="X31" s="849"/>
      <c r="Y31" s="849"/>
      <c r="Z31" s="849"/>
      <c r="AA31" s="849"/>
      <c r="AB31" s="849"/>
      <c r="AC31" s="849"/>
      <c r="AD31" s="849"/>
      <c r="AE31" s="849"/>
      <c r="AF31" s="849"/>
      <c r="AG31" s="849"/>
      <c r="AH31" s="849"/>
      <c r="AI31" s="849"/>
      <c r="AJ31" s="849"/>
      <c r="AK31" s="849"/>
      <c r="AL31" s="849"/>
      <c r="AM31" s="849"/>
      <c r="AN31" s="849"/>
      <c r="AO31" s="849"/>
      <c r="AP31" s="849"/>
      <c r="AQ31" s="849"/>
      <c r="AR31" s="849"/>
      <c r="AS31" s="849"/>
      <c r="AT31" s="849"/>
      <c r="AU31" s="849"/>
      <c r="AV31" s="849"/>
      <c r="AW31" s="1061"/>
      <c r="AX31" s="463"/>
      <c r="AZ31" s="466"/>
    </row>
    <row r="32" spans="1:52" ht="14.45" customHeight="1">
      <c r="A32" s="890"/>
      <c r="B32" s="897" t="s">
        <v>5</v>
      </c>
      <c r="C32" s="516" t="s">
        <v>294</v>
      </c>
      <c r="D32" s="909" t="s">
        <v>477</v>
      </c>
      <c r="E32" s="918" t="s">
        <v>212</v>
      </c>
      <c r="F32" s="503"/>
      <c r="G32" s="602"/>
      <c r="H32" s="619"/>
      <c r="I32" s="635"/>
      <c r="J32" s="602"/>
      <c r="K32" s="602"/>
      <c r="L32" s="602"/>
      <c r="M32" s="602"/>
      <c r="N32" s="602"/>
      <c r="O32" s="602"/>
      <c r="P32" s="602"/>
      <c r="Q32" s="977"/>
      <c r="R32" s="999"/>
      <c r="S32" s="1020"/>
      <c r="T32" s="1032"/>
      <c r="U32" s="1032">
        <f t="shared" si="1"/>
        <v>0</v>
      </c>
      <c r="V32" s="1053" t="str">
        <f>+'様式第4-3号 長期修繕計画表'!E30</f>
        <v>年</v>
      </c>
      <c r="W32" s="849"/>
      <c r="X32" s="849"/>
      <c r="Y32" s="849"/>
      <c r="Z32" s="849"/>
      <c r="AA32" s="849"/>
      <c r="AB32" s="849"/>
      <c r="AC32" s="849"/>
      <c r="AD32" s="849"/>
      <c r="AE32" s="849"/>
      <c r="AF32" s="849"/>
      <c r="AG32" s="849"/>
      <c r="AH32" s="849"/>
      <c r="AI32" s="849"/>
      <c r="AJ32" s="849"/>
      <c r="AK32" s="849"/>
      <c r="AL32" s="849"/>
      <c r="AM32" s="849"/>
      <c r="AN32" s="849"/>
      <c r="AO32" s="849"/>
      <c r="AP32" s="849"/>
      <c r="AQ32" s="849"/>
      <c r="AR32" s="849"/>
      <c r="AS32" s="849"/>
      <c r="AT32" s="849"/>
      <c r="AU32" s="849"/>
      <c r="AV32" s="849"/>
      <c r="AW32" s="1061"/>
      <c r="AX32" s="463"/>
      <c r="AZ32" s="466"/>
    </row>
    <row r="33" spans="1:52" ht="14.45" customHeight="1">
      <c r="A33" s="889"/>
      <c r="B33" s="497" t="s">
        <v>81</v>
      </c>
      <c r="C33" s="510"/>
      <c r="D33" s="510"/>
      <c r="E33" s="510"/>
      <c r="F33" s="510"/>
      <c r="G33" s="594"/>
      <c r="H33" s="612"/>
      <c r="I33" s="628"/>
      <c r="J33" s="594"/>
      <c r="K33" s="594"/>
      <c r="L33" s="594"/>
      <c r="M33" s="594"/>
      <c r="N33" s="594"/>
      <c r="O33" s="594"/>
      <c r="P33" s="594"/>
      <c r="Q33" s="978"/>
      <c r="R33" s="1000"/>
      <c r="S33" s="1021"/>
      <c r="T33" s="1000"/>
      <c r="U33" s="993">
        <f>SUM(U34:U36)</f>
        <v>0</v>
      </c>
      <c r="V33" s="1054"/>
      <c r="W33" s="849"/>
      <c r="X33" s="849"/>
      <c r="Y33" s="849"/>
      <c r="Z33" s="849"/>
      <c r="AA33" s="849"/>
      <c r="AB33" s="849"/>
      <c r="AC33" s="849"/>
      <c r="AD33" s="849"/>
      <c r="AE33" s="849"/>
      <c r="AF33" s="849"/>
      <c r="AG33" s="849"/>
      <c r="AH33" s="849"/>
      <c r="AI33" s="849"/>
      <c r="AJ33" s="849"/>
      <c r="AK33" s="849"/>
      <c r="AL33" s="849"/>
      <c r="AM33" s="849"/>
      <c r="AN33" s="849"/>
      <c r="AO33" s="849"/>
      <c r="AP33" s="849"/>
      <c r="AQ33" s="849"/>
      <c r="AR33" s="849"/>
      <c r="AS33" s="849"/>
      <c r="AT33" s="849"/>
      <c r="AU33" s="849"/>
      <c r="AV33" s="849"/>
      <c r="AW33" s="1061"/>
      <c r="AX33" s="463"/>
      <c r="AZ33" s="466"/>
    </row>
    <row r="34" spans="1:52" ht="14.45" customHeight="1">
      <c r="A34" s="889"/>
      <c r="B34" s="499"/>
      <c r="C34" s="516" t="s">
        <v>296</v>
      </c>
      <c r="D34" s="909" t="s">
        <v>219</v>
      </c>
      <c r="E34" s="538" t="s">
        <v>11</v>
      </c>
      <c r="F34" s="503"/>
      <c r="G34" s="602"/>
      <c r="H34" s="619"/>
      <c r="I34" s="635"/>
      <c r="J34" s="645">
        <v>4</v>
      </c>
      <c r="K34" s="645">
        <v>8</v>
      </c>
      <c r="L34" s="645">
        <v>12</v>
      </c>
      <c r="M34" s="602">
        <v>16</v>
      </c>
      <c r="N34" s="602">
        <v>20</v>
      </c>
      <c r="O34" s="602">
        <v>24</v>
      </c>
      <c r="P34" s="602">
        <v>28</v>
      </c>
      <c r="Q34" s="964"/>
      <c r="R34" s="1001"/>
      <c r="S34" s="1013"/>
      <c r="T34" s="1001"/>
      <c r="U34" s="1032">
        <f>+S34*T34</f>
        <v>0</v>
      </c>
      <c r="V34" s="1053" t="str">
        <f>+'様式第4-3号 長期修繕計画表'!E32</f>
        <v>年</v>
      </c>
      <c r="W34" s="849"/>
      <c r="X34" s="849"/>
      <c r="Y34" s="849"/>
      <c r="Z34" s="849"/>
      <c r="AA34" s="849"/>
      <c r="AB34" s="849"/>
      <c r="AC34" s="849"/>
      <c r="AD34" s="849"/>
      <c r="AE34" s="849"/>
      <c r="AF34" s="849"/>
      <c r="AG34" s="849"/>
      <c r="AH34" s="849"/>
      <c r="AI34" s="849"/>
      <c r="AJ34" s="849"/>
      <c r="AK34" s="849"/>
      <c r="AL34" s="849"/>
      <c r="AM34" s="849"/>
      <c r="AN34" s="849"/>
      <c r="AO34" s="849"/>
      <c r="AP34" s="849"/>
      <c r="AQ34" s="849"/>
      <c r="AR34" s="849"/>
      <c r="AS34" s="849"/>
      <c r="AT34" s="849"/>
      <c r="AU34" s="849"/>
      <c r="AV34" s="849"/>
      <c r="AW34" s="1061"/>
      <c r="AX34" s="463"/>
      <c r="AZ34" s="466"/>
    </row>
    <row r="35" spans="1:52" ht="14.45" customHeight="1">
      <c r="A35" s="889"/>
      <c r="B35" s="499"/>
      <c r="C35" s="516" t="s">
        <v>200</v>
      </c>
      <c r="D35" s="909" t="s">
        <v>280</v>
      </c>
      <c r="E35" s="538" t="s">
        <v>11</v>
      </c>
      <c r="F35" s="503"/>
      <c r="G35" s="602"/>
      <c r="H35" s="619"/>
      <c r="I35" s="635"/>
      <c r="J35" s="645">
        <v>6</v>
      </c>
      <c r="K35" s="645">
        <v>12</v>
      </c>
      <c r="L35" s="645">
        <v>18</v>
      </c>
      <c r="M35" s="645">
        <v>24</v>
      </c>
      <c r="N35" s="645">
        <v>30</v>
      </c>
      <c r="O35" s="602"/>
      <c r="P35" s="602"/>
      <c r="Q35" s="964"/>
      <c r="R35" s="1001"/>
      <c r="S35" s="1013"/>
      <c r="T35" s="1001"/>
      <c r="U35" s="1032">
        <f>+S35*T35</f>
        <v>0</v>
      </c>
      <c r="V35" s="1053" t="str">
        <f>+'様式第4-3号 長期修繕計画表'!E33</f>
        <v>年</v>
      </c>
      <c r="W35" s="849"/>
      <c r="X35" s="849"/>
      <c r="Y35" s="849"/>
      <c r="Z35" s="849"/>
      <c r="AA35" s="849"/>
      <c r="AB35" s="849"/>
      <c r="AC35" s="849"/>
      <c r="AD35" s="849"/>
      <c r="AE35" s="849"/>
      <c r="AF35" s="849"/>
      <c r="AG35" s="849"/>
      <c r="AH35" s="849"/>
      <c r="AI35" s="849"/>
      <c r="AJ35" s="849"/>
      <c r="AK35" s="849"/>
      <c r="AL35" s="849"/>
      <c r="AM35" s="849"/>
      <c r="AN35" s="849"/>
      <c r="AO35" s="849"/>
      <c r="AP35" s="849"/>
      <c r="AQ35" s="849"/>
      <c r="AR35" s="849"/>
      <c r="AS35" s="849"/>
      <c r="AT35" s="849"/>
      <c r="AU35" s="849"/>
      <c r="AV35" s="849"/>
      <c r="AW35" s="1061"/>
      <c r="AX35" s="463"/>
      <c r="AZ35" s="466"/>
    </row>
    <row r="36" spans="1:52" ht="14.45" customHeight="1">
      <c r="A36" s="889"/>
      <c r="B36" s="499"/>
      <c r="C36" s="516" t="s">
        <v>299</v>
      </c>
      <c r="D36" s="909" t="s">
        <v>481</v>
      </c>
      <c r="E36" s="538" t="s">
        <v>218</v>
      </c>
      <c r="F36" s="503"/>
      <c r="G36" s="602"/>
      <c r="H36" s="619"/>
      <c r="I36" s="635"/>
      <c r="J36" s="645">
        <v>12</v>
      </c>
      <c r="K36" s="645">
        <v>24</v>
      </c>
      <c r="L36" s="645">
        <v>36</v>
      </c>
      <c r="M36" s="645"/>
      <c r="N36" s="645"/>
      <c r="O36" s="645"/>
      <c r="P36" s="602"/>
      <c r="Q36" s="964"/>
      <c r="R36" s="1001"/>
      <c r="S36" s="1013"/>
      <c r="T36" s="1001"/>
      <c r="U36" s="1032">
        <f>+S36*T36</f>
        <v>0</v>
      </c>
      <c r="V36" s="1053" t="str">
        <f>+'様式第4-3号 長期修繕計画表'!E34</f>
        <v>年</v>
      </c>
      <c r="W36" s="849"/>
      <c r="X36" s="849"/>
      <c r="Y36" s="849"/>
      <c r="Z36" s="849"/>
      <c r="AA36" s="849"/>
      <c r="AB36" s="849"/>
      <c r="AC36" s="849"/>
      <c r="AD36" s="849"/>
      <c r="AE36" s="849"/>
      <c r="AF36" s="849"/>
      <c r="AG36" s="849"/>
      <c r="AH36" s="849"/>
      <c r="AI36" s="849"/>
      <c r="AJ36" s="849"/>
      <c r="AK36" s="849"/>
      <c r="AL36" s="849"/>
      <c r="AM36" s="849"/>
      <c r="AN36" s="849"/>
      <c r="AO36" s="849"/>
      <c r="AP36" s="849"/>
      <c r="AQ36" s="849"/>
      <c r="AR36" s="849"/>
      <c r="AS36" s="849"/>
      <c r="AT36" s="849"/>
      <c r="AU36" s="849"/>
      <c r="AV36" s="849"/>
      <c r="AW36" s="1061"/>
      <c r="AX36" s="463"/>
      <c r="AZ36" s="466"/>
    </row>
    <row r="37" spans="1:52" ht="14.45" customHeight="1">
      <c r="A37" s="889"/>
      <c r="B37" s="497" t="s">
        <v>301</v>
      </c>
      <c r="C37" s="510"/>
      <c r="D37" s="510"/>
      <c r="E37" s="510"/>
      <c r="F37" s="510"/>
      <c r="G37" s="594"/>
      <c r="H37" s="612"/>
      <c r="I37" s="628"/>
      <c r="J37" s="594"/>
      <c r="K37" s="594"/>
      <c r="L37" s="594"/>
      <c r="M37" s="594"/>
      <c r="N37" s="594"/>
      <c r="O37" s="594"/>
      <c r="P37" s="594"/>
      <c r="Q37" s="965"/>
      <c r="R37" s="985"/>
      <c r="S37" s="1006"/>
      <c r="T37" s="985"/>
      <c r="U37" s="993">
        <f>SUM(U38:U44)</f>
        <v>0</v>
      </c>
      <c r="V37" s="1044"/>
      <c r="W37" s="849"/>
      <c r="X37" s="849"/>
      <c r="Y37" s="849"/>
      <c r="Z37" s="849"/>
      <c r="AA37" s="849"/>
      <c r="AB37" s="849"/>
      <c r="AC37" s="849"/>
      <c r="AD37" s="849"/>
      <c r="AE37" s="849"/>
      <c r="AF37" s="849"/>
      <c r="AG37" s="849"/>
      <c r="AH37" s="849"/>
      <c r="AI37" s="849"/>
      <c r="AJ37" s="849"/>
      <c r="AK37" s="849"/>
      <c r="AL37" s="849"/>
      <c r="AM37" s="849"/>
      <c r="AN37" s="849"/>
      <c r="AO37" s="849"/>
      <c r="AP37" s="849"/>
      <c r="AQ37" s="849"/>
      <c r="AR37" s="849"/>
      <c r="AS37" s="849"/>
      <c r="AT37" s="849"/>
      <c r="AU37" s="849"/>
      <c r="AV37" s="849"/>
      <c r="AW37" s="1061"/>
      <c r="AX37" s="463"/>
      <c r="AZ37" s="466"/>
    </row>
    <row r="38" spans="1:52" ht="14.45" customHeight="1">
      <c r="A38" s="889"/>
      <c r="B38" s="500"/>
      <c r="C38" s="517" t="s">
        <v>303</v>
      </c>
      <c r="D38" s="912" t="s">
        <v>371</v>
      </c>
      <c r="E38" s="543" t="s">
        <v>133</v>
      </c>
      <c r="F38" s="929"/>
      <c r="G38" s="937"/>
      <c r="H38" s="944"/>
      <c r="I38" s="951"/>
      <c r="J38" s="957">
        <v>36</v>
      </c>
      <c r="K38" s="957"/>
      <c r="L38" s="957"/>
      <c r="M38" s="957"/>
      <c r="N38" s="957"/>
      <c r="O38" s="957"/>
      <c r="P38" s="957"/>
      <c r="Q38" s="968"/>
      <c r="R38" s="988"/>
      <c r="S38" s="1009"/>
      <c r="T38" s="988"/>
      <c r="U38" s="1034">
        <f t="shared" ref="U38:U44" si="2">+S38*T38</f>
        <v>0</v>
      </c>
      <c r="V38" s="1045" t="str">
        <f>+'様式第4-3号 長期修繕計画表'!E36</f>
        <v>年</v>
      </c>
      <c r="W38" s="849"/>
      <c r="X38" s="849"/>
      <c r="Y38" s="849"/>
      <c r="Z38" s="849"/>
      <c r="AA38" s="849"/>
      <c r="AB38" s="849"/>
      <c r="AC38" s="849"/>
      <c r="AD38" s="849"/>
      <c r="AE38" s="849"/>
      <c r="AF38" s="849"/>
      <c r="AG38" s="849"/>
      <c r="AH38" s="849"/>
      <c r="AI38" s="849"/>
      <c r="AJ38" s="849"/>
      <c r="AK38" s="849"/>
      <c r="AL38" s="849"/>
      <c r="AM38" s="849"/>
      <c r="AN38" s="849"/>
      <c r="AO38" s="849"/>
      <c r="AP38" s="849"/>
      <c r="AQ38" s="849"/>
      <c r="AR38" s="849"/>
      <c r="AS38" s="849"/>
      <c r="AT38" s="849"/>
      <c r="AU38" s="849"/>
      <c r="AV38" s="849"/>
      <c r="AW38" s="1061"/>
      <c r="AX38" s="463"/>
      <c r="AZ38" s="466"/>
    </row>
    <row r="39" spans="1:52" ht="14.45" customHeight="1">
      <c r="A39" s="889"/>
      <c r="B39" s="897"/>
      <c r="C39" s="518"/>
      <c r="D39" s="908"/>
      <c r="E39" s="544" t="s">
        <v>437</v>
      </c>
      <c r="F39" s="930"/>
      <c r="G39" s="938"/>
      <c r="H39" s="945"/>
      <c r="I39" s="952"/>
      <c r="J39" s="958"/>
      <c r="K39" s="958"/>
      <c r="L39" s="958"/>
      <c r="M39" s="958"/>
      <c r="N39" s="958"/>
      <c r="O39" s="958"/>
      <c r="P39" s="958"/>
      <c r="Q39" s="979"/>
      <c r="R39" s="1002"/>
      <c r="S39" s="1022"/>
      <c r="T39" s="1002"/>
      <c r="U39" s="1038">
        <f t="shared" si="2"/>
        <v>0</v>
      </c>
      <c r="V39" s="1055" t="str">
        <f>+'様式第4-3号 長期修繕計画表'!E37</f>
        <v>年</v>
      </c>
      <c r="W39" s="849"/>
      <c r="X39" s="849"/>
      <c r="Y39" s="849"/>
      <c r="Z39" s="849"/>
      <c r="AA39" s="849"/>
      <c r="AB39" s="849"/>
      <c r="AC39" s="849"/>
      <c r="AD39" s="849"/>
      <c r="AE39" s="849"/>
      <c r="AF39" s="849"/>
      <c r="AG39" s="849"/>
      <c r="AH39" s="849"/>
      <c r="AI39" s="849"/>
      <c r="AJ39" s="849"/>
      <c r="AK39" s="849"/>
      <c r="AL39" s="849"/>
      <c r="AM39" s="849"/>
      <c r="AN39" s="849"/>
      <c r="AO39" s="849"/>
      <c r="AP39" s="849"/>
      <c r="AQ39" s="849"/>
      <c r="AR39" s="849"/>
      <c r="AS39" s="849"/>
      <c r="AT39" s="849"/>
      <c r="AU39" s="849"/>
      <c r="AV39" s="849"/>
      <c r="AW39" s="1061"/>
      <c r="AX39" s="463"/>
      <c r="AZ39" s="466"/>
    </row>
    <row r="40" spans="1:52" ht="14.45" customHeight="1">
      <c r="A40" s="889"/>
      <c r="B40" s="499"/>
      <c r="C40" s="516" t="s">
        <v>307</v>
      </c>
      <c r="D40" s="909" t="s">
        <v>219</v>
      </c>
      <c r="E40" s="538" t="s">
        <v>437</v>
      </c>
      <c r="F40" s="503"/>
      <c r="G40" s="602"/>
      <c r="H40" s="619"/>
      <c r="I40" s="635"/>
      <c r="J40" s="645"/>
      <c r="K40" s="645"/>
      <c r="L40" s="645"/>
      <c r="M40" s="645"/>
      <c r="N40" s="645"/>
      <c r="O40" s="645"/>
      <c r="P40" s="645"/>
      <c r="Q40" s="964"/>
      <c r="R40" s="1001"/>
      <c r="S40" s="1013"/>
      <c r="T40" s="1001"/>
      <c r="U40" s="1032">
        <f t="shared" si="2"/>
        <v>0</v>
      </c>
      <c r="V40" s="1053" t="str">
        <f>+'様式第4-3号 長期修繕計画表'!E38</f>
        <v>年</v>
      </c>
      <c r="W40" s="849"/>
      <c r="X40" s="849"/>
      <c r="Y40" s="849"/>
      <c r="Z40" s="849"/>
      <c r="AA40" s="849"/>
      <c r="AB40" s="849"/>
      <c r="AC40" s="849"/>
      <c r="AD40" s="849"/>
      <c r="AE40" s="849"/>
      <c r="AF40" s="849"/>
      <c r="AG40" s="849"/>
      <c r="AH40" s="849"/>
      <c r="AI40" s="849"/>
      <c r="AJ40" s="849"/>
      <c r="AK40" s="849"/>
      <c r="AL40" s="849"/>
      <c r="AM40" s="849"/>
      <c r="AN40" s="849"/>
      <c r="AO40" s="849"/>
      <c r="AP40" s="849"/>
      <c r="AQ40" s="849"/>
      <c r="AR40" s="849"/>
      <c r="AS40" s="849"/>
      <c r="AT40" s="849"/>
      <c r="AU40" s="849"/>
      <c r="AV40" s="849"/>
      <c r="AW40" s="1061"/>
      <c r="AX40" s="463"/>
      <c r="AZ40" s="466"/>
    </row>
    <row r="41" spans="1:52" ht="14.45" customHeight="1">
      <c r="A41" s="889"/>
      <c r="B41" s="500"/>
      <c r="C41" s="517" t="s">
        <v>308</v>
      </c>
      <c r="D41" s="912" t="s">
        <v>205</v>
      </c>
      <c r="E41" s="542" t="s">
        <v>286</v>
      </c>
      <c r="F41" s="927"/>
      <c r="G41" s="935"/>
      <c r="H41" s="942"/>
      <c r="I41" s="949"/>
      <c r="J41" s="959"/>
      <c r="K41" s="959"/>
      <c r="L41" s="959"/>
      <c r="M41" s="959"/>
      <c r="N41" s="959"/>
      <c r="O41" s="959"/>
      <c r="P41" s="959"/>
      <c r="Q41" s="966"/>
      <c r="R41" s="986"/>
      <c r="S41" s="1007"/>
      <c r="T41" s="986"/>
      <c r="U41" s="1034">
        <f t="shared" si="2"/>
        <v>0</v>
      </c>
      <c r="V41" s="1045" t="str">
        <f>+'様式第4-3号 長期修繕計画表'!E39</f>
        <v>年</v>
      </c>
      <c r="W41" s="849"/>
      <c r="X41" s="849"/>
      <c r="Y41" s="849"/>
      <c r="Z41" s="849"/>
      <c r="AA41" s="849"/>
      <c r="AB41" s="849"/>
      <c r="AC41" s="849"/>
      <c r="AD41" s="849"/>
      <c r="AE41" s="849"/>
      <c r="AF41" s="849"/>
      <c r="AG41" s="849"/>
      <c r="AH41" s="849"/>
      <c r="AI41" s="849"/>
      <c r="AJ41" s="849"/>
      <c r="AK41" s="849"/>
      <c r="AL41" s="849"/>
      <c r="AM41" s="849"/>
      <c r="AN41" s="849"/>
      <c r="AO41" s="849"/>
      <c r="AP41" s="849"/>
      <c r="AQ41" s="849"/>
      <c r="AR41" s="849"/>
      <c r="AS41" s="849"/>
      <c r="AT41" s="849"/>
      <c r="AU41" s="849"/>
      <c r="AV41" s="849"/>
      <c r="AW41" s="1061"/>
      <c r="AX41" s="463"/>
      <c r="AZ41" s="466"/>
    </row>
    <row r="42" spans="1:52" ht="14.45" customHeight="1">
      <c r="A42" s="889"/>
      <c r="B42" s="897"/>
      <c r="C42" s="518"/>
      <c r="D42" s="908"/>
      <c r="E42" s="527" t="s">
        <v>437</v>
      </c>
      <c r="F42" s="928"/>
      <c r="G42" s="936"/>
      <c r="H42" s="943"/>
      <c r="I42" s="950"/>
      <c r="J42" s="956">
        <v>12</v>
      </c>
      <c r="K42" s="956">
        <v>24</v>
      </c>
      <c r="L42" s="956"/>
      <c r="M42" s="956"/>
      <c r="N42" s="956"/>
      <c r="O42" s="956"/>
      <c r="P42" s="956"/>
      <c r="Q42" s="967"/>
      <c r="R42" s="987"/>
      <c r="S42" s="1008"/>
      <c r="T42" s="987"/>
      <c r="U42" s="1038">
        <f t="shared" si="2"/>
        <v>0</v>
      </c>
      <c r="V42" s="1055" t="str">
        <f>+'様式第4-3号 長期修繕計画表'!E40</f>
        <v>年</v>
      </c>
      <c r="W42" s="849"/>
      <c r="X42" s="849"/>
      <c r="Y42" s="849"/>
      <c r="Z42" s="849"/>
      <c r="AA42" s="849"/>
      <c r="AB42" s="849"/>
      <c r="AC42" s="849"/>
      <c r="AD42" s="849"/>
      <c r="AE42" s="849"/>
      <c r="AF42" s="849"/>
      <c r="AG42" s="849"/>
      <c r="AH42" s="849"/>
      <c r="AI42" s="849"/>
      <c r="AJ42" s="849"/>
      <c r="AK42" s="849"/>
      <c r="AL42" s="849"/>
      <c r="AM42" s="849"/>
      <c r="AN42" s="849"/>
      <c r="AO42" s="849"/>
      <c r="AP42" s="849"/>
      <c r="AQ42" s="849"/>
      <c r="AR42" s="849"/>
      <c r="AS42" s="849"/>
      <c r="AT42" s="849"/>
      <c r="AU42" s="849"/>
      <c r="AV42" s="849"/>
      <c r="AW42" s="1061"/>
      <c r="AX42" s="463"/>
      <c r="AZ42" s="466"/>
    </row>
    <row r="43" spans="1:52" ht="14.45" customHeight="1">
      <c r="A43" s="889"/>
      <c r="B43" s="501"/>
      <c r="C43" s="906" t="s">
        <v>211</v>
      </c>
      <c r="D43" s="913" t="s">
        <v>482</v>
      </c>
      <c r="E43" s="542" t="s">
        <v>437</v>
      </c>
      <c r="F43" s="927"/>
      <c r="G43" s="935"/>
      <c r="H43" s="942"/>
      <c r="I43" s="949"/>
      <c r="J43" s="959"/>
      <c r="K43" s="959"/>
      <c r="L43" s="959"/>
      <c r="M43" s="959"/>
      <c r="N43" s="959"/>
      <c r="O43" s="959"/>
      <c r="P43" s="959"/>
      <c r="Q43" s="966"/>
      <c r="R43" s="986"/>
      <c r="S43" s="1007"/>
      <c r="T43" s="986"/>
      <c r="U43" s="1032">
        <f t="shared" si="2"/>
        <v>0</v>
      </c>
      <c r="V43" s="1053" t="str">
        <f>+'様式第4-3号 長期修繕計画表'!E41</f>
        <v>年</v>
      </c>
      <c r="W43" s="849"/>
      <c r="X43" s="849"/>
      <c r="Y43" s="849"/>
      <c r="Z43" s="849"/>
      <c r="AA43" s="849"/>
      <c r="AB43" s="849"/>
      <c r="AC43" s="849"/>
      <c r="AD43" s="849"/>
      <c r="AE43" s="849"/>
      <c r="AF43" s="849"/>
      <c r="AG43" s="849"/>
      <c r="AH43" s="849"/>
      <c r="AI43" s="849"/>
      <c r="AJ43" s="849"/>
      <c r="AK43" s="849"/>
      <c r="AL43" s="849"/>
      <c r="AM43" s="849"/>
      <c r="AN43" s="849"/>
      <c r="AO43" s="849"/>
      <c r="AP43" s="849"/>
      <c r="AQ43" s="849"/>
      <c r="AR43" s="849"/>
      <c r="AS43" s="849"/>
      <c r="AT43" s="849"/>
      <c r="AU43" s="849"/>
      <c r="AV43" s="849"/>
      <c r="AW43" s="1061"/>
      <c r="AX43" s="463"/>
      <c r="AZ43" s="466"/>
    </row>
    <row r="44" spans="1:52" ht="14.45" customHeight="1">
      <c r="A44" s="889"/>
      <c r="B44" s="499"/>
      <c r="C44" s="516" t="s">
        <v>309</v>
      </c>
      <c r="D44" s="909" t="s">
        <v>279</v>
      </c>
      <c r="E44" s="538" t="s">
        <v>437</v>
      </c>
      <c r="F44" s="503"/>
      <c r="G44" s="602"/>
      <c r="H44" s="619"/>
      <c r="I44" s="635"/>
      <c r="J44" s="645">
        <v>24</v>
      </c>
      <c r="K44" s="645"/>
      <c r="L44" s="645"/>
      <c r="M44" s="645"/>
      <c r="N44" s="645"/>
      <c r="O44" s="645"/>
      <c r="P44" s="645"/>
      <c r="Q44" s="964"/>
      <c r="R44" s="1001"/>
      <c r="S44" s="1013"/>
      <c r="T44" s="1001"/>
      <c r="U44" s="1032">
        <f t="shared" si="2"/>
        <v>0</v>
      </c>
      <c r="V44" s="1053" t="str">
        <f>+'様式第4-3号 長期修繕計画表'!E42</f>
        <v>年</v>
      </c>
      <c r="W44" s="849"/>
      <c r="X44" s="849"/>
      <c r="Y44" s="849"/>
      <c r="Z44" s="849"/>
      <c r="AA44" s="849"/>
      <c r="AB44" s="849"/>
      <c r="AC44" s="849"/>
      <c r="AD44" s="849"/>
      <c r="AE44" s="849"/>
      <c r="AF44" s="849"/>
      <c r="AG44" s="849"/>
      <c r="AH44" s="849"/>
      <c r="AI44" s="849"/>
      <c r="AJ44" s="849"/>
      <c r="AK44" s="849"/>
      <c r="AL44" s="849"/>
      <c r="AM44" s="849"/>
      <c r="AN44" s="849"/>
      <c r="AO44" s="849"/>
      <c r="AP44" s="849"/>
      <c r="AQ44" s="849"/>
      <c r="AR44" s="849"/>
      <c r="AS44" s="849"/>
      <c r="AT44" s="849"/>
      <c r="AU44" s="849"/>
      <c r="AV44" s="849"/>
      <c r="AW44" s="1061"/>
      <c r="AX44" s="463"/>
      <c r="AZ44" s="466"/>
    </row>
    <row r="45" spans="1:52" ht="14.45" customHeight="1">
      <c r="A45" s="889"/>
      <c r="B45" s="497" t="s">
        <v>109</v>
      </c>
      <c r="C45" s="510"/>
      <c r="D45" s="510"/>
      <c r="E45" s="510"/>
      <c r="F45" s="510"/>
      <c r="G45" s="594"/>
      <c r="H45" s="612"/>
      <c r="I45" s="628"/>
      <c r="J45" s="594"/>
      <c r="K45" s="594"/>
      <c r="L45" s="594"/>
      <c r="M45" s="594"/>
      <c r="N45" s="594"/>
      <c r="O45" s="594"/>
      <c r="P45" s="594"/>
      <c r="Q45" s="965"/>
      <c r="R45" s="985"/>
      <c r="S45" s="1006"/>
      <c r="T45" s="985"/>
      <c r="U45" s="993">
        <f>SUM(U46)</f>
        <v>0</v>
      </c>
      <c r="V45" s="1044"/>
      <c r="W45" s="849"/>
      <c r="X45" s="849"/>
      <c r="Y45" s="849"/>
      <c r="Z45" s="849"/>
      <c r="AA45" s="849"/>
      <c r="AB45" s="849"/>
      <c r="AC45" s="849"/>
      <c r="AD45" s="849"/>
      <c r="AE45" s="849"/>
      <c r="AF45" s="849"/>
      <c r="AG45" s="849"/>
      <c r="AH45" s="849"/>
      <c r="AI45" s="849"/>
      <c r="AJ45" s="849"/>
      <c r="AK45" s="849"/>
      <c r="AL45" s="849"/>
      <c r="AM45" s="849"/>
      <c r="AN45" s="849"/>
      <c r="AO45" s="849"/>
      <c r="AP45" s="849"/>
      <c r="AQ45" s="849"/>
      <c r="AR45" s="849"/>
      <c r="AS45" s="849"/>
      <c r="AT45" s="849"/>
      <c r="AU45" s="849"/>
      <c r="AV45" s="849"/>
      <c r="AW45" s="1061"/>
      <c r="AX45" s="463"/>
      <c r="AZ45" s="466"/>
    </row>
    <row r="46" spans="1:52" ht="14.45" customHeight="1">
      <c r="A46" s="889"/>
      <c r="B46" s="499" t="s">
        <v>5</v>
      </c>
      <c r="C46" s="516" t="s">
        <v>69</v>
      </c>
      <c r="D46" s="909" t="s">
        <v>277</v>
      </c>
      <c r="E46" s="538" t="s">
        <v>439</v>
      </c>
      <c r="F46" s="503"/>
      <c r="G46" s="602"/>
      <c r="H46" s="619"/>
      <c r="I46" s="635"/>
      <c r="J46" s="645">
        <v>12</v>
      </c>
      <c r="K46" s="645">
        <v>24</v>
      </c>
      <c r="L46" s="645">
        <v>36</v>
      </c>
      <c r="M46" s="645"/>
      <c r="N46" s="645"/>
      <c r="O46" s="645"/>
      <c r="P46" s="645"/>
      <c r="Q46" s="964"/>
      <c r="R46" s="1001"/>
      <c r="S46" s="1013"/>
      <c r="T46" s="1001"/>
      <c r="U46" s="1032">
        <f>+S46*T46</f>
        <v>0</v>
      </c>
      <c r="V46" s="1053" t="str">
        <f>+'様式第4-3号 長期修繕計画表'!E44</f>
        <v>年</v>
      </c>
      <c r="W46" s="849"/>
      <c r="X46" s="849"/>
      <c r="Y46" s="849"/>
      <c r="Z46" s="849"/>
      <c r="AA46" s="849"/>
      <c r="AB46" s="849"/>
      <c r="AC46" s="849"/>
      <c r="AD46" s="849"/>
      <c r="AE46" s="849"/>
      <c r="AF46" s="849"/>
      <c r="AG46" s="849"/>
      <c r="AH46" s="849"/>
      <c r="AI46" s="849"/>
      <c r="AJ46" s="849"/>
      <c r="AK46" s="849"/>
      <c r="AL46" s="849"/>
      <c r="AM46" s="849"/>
      <c r="AN46" s="849"/>
      <c r="AO46" s="849"/>
      <c r="AP46" s="849"/>
      <c r="AQ46" s="849"/>
      <c r="AR46" s="849"/>
      <c r="AS46" s="849"/>
      <c r="AT46" s="849"/>
      <c r="AU46" s="849"/>
      <c r="AV46" s="849"/>
      <c r="AW46" s="1061"/>
      <c r="AX46" s="463"/>
      <c r="AZ46" s="466"/>
    </row>
    <row r="47" spans="1:52" ht="14.45" customHeight="1">
      <c r="A47" s="891" t="s">
        <v>30</v>
      </c>
      <c r="B47" s="497" t="s">
        <v>313</v>
      </c>
      <c r="C47" s="510"/>
      <c r="D47" s="510"/>
      <c r="E47" s="510"/>
      <c r="F47" s="510"/>
      <c r="G47" s="594"/>
      <c r="H47" s="612"/>
      <c r="I47" s="628"/>
      <c r="J47" s="594"/>
      <c r="K47" s="594"/>
      <c r="L47" s="594"/>
      <c r="M47" s="594"/>
      <c r="N47" s="594"/>
      <c r="O47" s="594"/>
      <c r="P47" s="594"/>
      <c r="Q47" s="965"/>
      <c r="R47" s="985"/>
      <c r="S47" s="1006"/>
      <c r="T47" s="985"/>
      <c r="U47" s="993">
        <f>SUM(U48:U53)</f>
        <v>0</v>
      </c>
      <c r="V47" s="1044"/>
      <c r="W47" s="849"/>
      <c r="X47" s="849"/>
      <c r="Y47" s="849"/>
      <c r="Z47" s="849"/>
      <c r="AA47" s="849"/>
      <c r="AB47" s="849"/>
      <c r="AC47" s="849"/>
      <c r="AD47" s="849"/>
      <c r="AE47" s="849"/>
      <c r="AF47" s="849"/>
      <c r="AG47" s="849"/>
      <c r="AH47" s="849"/>
      <c r="AI47" s="849"/>
      <c r="AJ47" s="849"/>
      <c r="AK47" s="849"/>
      <c r="AL47" s="849"/>
      <c r="AM47" s="849"/>
      <c r="AN47" s="849"/>
      <c r="AO47" s="849"/>
      <c r="AP47" s="849"/>
      <c r="AQ47" s="849"/>
      <c r="AR47" s="849"/>
      <c r="AS47" s="849"/>
      <c r="AT47" s="849"/>
      <c r="AU47" s="849"/>
      <c r="AV47" s="849"/>
      <c r="AW47" s="1061"/>
      <c r="AX47" s="463"/>
      <c r="AZ47" s="466"/>
    </row>
    <row r="48" spans="1:52" ht="14.45" customHeight="1">
      <c r="A48" s="889" t="s">
        <v>440</v>
      </c>
      <c r="B48" s="500" t="s">
        <v>5</v>
      </c>
      <c r="C48" s="517" t="s">
        <v>314</v>
      </c>
      <c r="D48" s="912" t="s">
        <v>324</v>
      </c>
      <c r="E48" s="542" t="s">
        <v>170</v>
      </c>
      <c r="F48" s="927"/>
      <c r="G48" s="935"/>
      <c r="H48" s="942"/>
      <c r="I48" s="949"/>
      <c r="J48" s="959"/>
      <c r="K48" s="959"/>
      <c r="L48" s="959"/>
      <c r="M48" s="959"/>
      <c r="N48" s="959"/>
      <c r="O48" s="959"/>
      <c r="P48" s="959"/>
      <c r="Q48" s="966"/>
      <c r="R48" s="986"/>
      <c r="S48" s="1007"/>
      <c r="T48" s="986"/>
      <c r="U48" s="1030">
        <f t="shared" ref="U48:U53" si="3">+S48*T48</f>
        <v>0</v>
      </c>
      <c r="V48" s="1045" t="str">
        <f>+'様式第4-3号 長期修繕計画表'!E46</f>
        <v>年</v>
      </c>
      <c r="W48" s="849"/>
      <c r="X48" s="849"/>
      <c r="Y48" s="849"/>
      <c r="Z48" s="849"/>
      <c r="AA48" s="849"/>
      <c r="AB48" s="849"/>
      <c r="AC48" s="849"/>
      <c r="AD48" s="849"/>
      <c r="AE48" s="849"/>
      <c r="AF48" s="849"/>
      <c r="AG48" s="849"/>
      <c r="AH48" s="849"/>
      <c r="AI48" s="849"/>
      <c r="AJ48" s="849"/>
      <c r="AK48" s="849"/>
      <c r="AL48" s="849"/>
      <c r="AM48" s="849"/>
      <c r="AN48" s="849"/>
      <c r="AO48" s="849"/>
      <c r="AP48" s="849"/>
      <c r="AQ48" s="849"/>
      <c r="AR48" s="849"/>
      <c r="AS48" s="849"/>
      <c r="AT48" s="849"/>
      <c r="AU48" s="849"/>
      <c r="AV48" s="849"/>
      <c r="AW48" s="1061"/>
      <c r="AX48" s="463"/>
      <c r="AZ48" s="466"/>
    </row>
    <row r="49" spans="1:52" ht="14.45" customHeight="1">
      <c r="A49" s="889"/>
      <c r="B49" s="897"/>
      <c r="C49" s="518"/>
      <c r="D49" s="914" t="s">
        <v>141</v>
      </c>
      <c r="E49" s="527" t="s">
        <v>437</v>
      </c>
      <c r="F49" s="928"/>
      <c r="G49" s="936"/>
      <c r="H49" s="943"/>
      <c r="I49" s="950"/>
      <c r="J49" s="956"/>
      <c r="K49" s="956"/>
      <c r="L49" s="956"/>
      <c r="M49" s="956"/>
      <c r="N49" s="956"/>
      <c r="O49" s="956"/>
      <c r="P49" s="956"/>
      <c r="Q49" s="967"/>
      <c r="R49" s="987"/>
      <c r="S49" s="1008"/>
      <c r="T49" s="987"/>
      <c r="U49" s="1039">
        <f t="shared" si="3"/>
        <v>0</v>
      </c>
      <c r="V49" s="1055" t="str">
        <f>+'様式第4-3号 長期修繕計画表'!E47</f>
        <v>年</v>
      </c>
      <c r="W49" s="849"/>
      <c r="X49" s="849"/>
      <c r="Y49" s="849"/>
      <c r="Z49" s="849"/>
      <c r="AA49" s="849"/>
      <c r="AB49" s="849"/>
      <c r="AC49" s="849"/>
      <c r="AD49" s="849"/>
      <c r="AE49" s="849"/>
      <c r="AF49" s="849"/>
      <c r="AG49" s="849"/>
      <c r="AH49" s="849"/>
      <c r="AI49" s="849"/>
      <c r="AJ49" s="849"/>
      <c r="AK49" s="849"/>
      <c r="AL49" s="849"/>
      <c r="AM49" s="849"/>
      <c r="AN49" s="849"/>
      <c r="AO49" s="849"/>
      <c r="AP49" s="849"/>
      <c r="AQ49" s="849"/>
      <c r="AR49" s="849"/>
      <c r="AS49" s="849"/>
      <c r="AT49" s="849"/>
      <c r="AU49" s="849"/>
      <c r="AV49" s="849"/>
      <c r="AW49" s="1061"/>
      <c r="AX49" s="463"/>
      <c r="AZ49" s="466"/>
    </row>
    <row r="50" spans="1:52" ht="14.45" customHeight="1">
      <c r="A50" s="889"/>
      <c r="B50" s="500" t="s">
        <v>5</v>
      </c>
      <c r="C50" s="517" t="s">
        <v>22</v>
      </c>
      <c r="D50" s="912" t="s">
        <v>483</v>
      </c>
      <c r="E50" s="543" t="s">
        <v>34</v>
      </c>
      <c r="F50" s="929"/>
      <c r="G50" s="937"/>
      <c r="H50" s="944"/>
      <c r="I50" s="951"/>
      <c r="J50" s="957">
        <v>25</v>
      </c>
      <c r="K50" s="957"/>
      <c r="L50" s="957"/>
      <c r="M50" s="957"/>
      <c r="N50" s="957"/>
      <c r="O50" s="957"/>
      <c r="P50" s="957"/>
      <c r="Q50" s="968"/>
      <c r="R50" s="988"/>
      <c r="S50" s="1009"/>
      <c r="T50" s="988"/>
      <c r="U50" s="1034">
        <f t="shared" si="3"/>
        <v>0</v>
      </c>
      <c r="V50" s="1045" t="str">
        <f>+'様式第4-3号 長期修繕計画表'!E49</f>
        <v>年</v>
      </c>
      <c r="W50" s="849"/>
      <c r="X50" s="849"/>
      <c r="Y50" s="849"/>
      <c r="Z50" s="849"/>
      <c r="AA50" s="849"/>
      <c r="AB50" s="849"/>
      <c r="AC50" s="849"/>
      <c r="AD50" s="849"/>
      <c r="AE50" s="849"/>
      <c r="AF50" s="849"/>
      <c r="AG50" s="849"/>
      <c r="AH50" s="849"/>
      <c r="AI50" s="849"/>
      <c r="AJ50" s="849"/>
      <c r="AK50" s="849"/>
      <c r="AL50" s="849"/>
      <c r="AM50" s="849"/>
      <c r="AN50" s="849"/>
      <c r="AO50" s="849"/>
      <c r="AP50" s="849"/>
      <c r="AQ50" s="849"/>
      <c r="AR50" s="849"/>
      <c r="AS50" s="849"/>
      <c r="AT50" s="849"/>
      <c r="AU50" s="849"/>
      <c r="AV50" s="849"/>
      <c r="AW50" s="1061"/>
      <c r="AX50" s="463"/>
      <c r="AZ50" s="466"/>
    </row>
    <row r="51" spans="1:52" ht="14.45" customHeight="1">
      <c r="A51" s="889"/>
      <c r="B51" s="897"/>
      <c r="C51" s="518"/>
      <c r="D51" s="518"/>
      <c r="E51" s="527" t="s">
        <v>442</v>
      </c>
      <c r="F51" s="928"/>
      <c r="G51" s="936"/>
      <c r="H51" s="943"/>
      <c r="I51" s="950"/>
      <c r="J51" s="956"/>
      <c r="K51" s="956"/>
      <c r="L51" s="956"/>
      <c r="M51" s="956"/>
      <c r="N51" s="956"/>
      <c r="O51" s="956"/>
      <c r="P51" s="956"/>
      <c r="Q51" s="967"/>
      <c r="R51" s="987"/>
      <c r="S51" s="1008"/>
      <c r="T51" s="987"/>
      <c r="U51" s="1038">
        <f t="shared" si="3"/>
        <v>0</v>
      </c>
      <c r="V51" s="1055" t="str">
        <f>+'様式第4-3号 長期修繕計画表'!E50</f>
        <v>年</v>
      </c>
      <c r="W51" s="849"/>
      <c r="X51" s="849"/>
      <c r="Y51" s="849"/>
      <c r="Z51" s="849"/>
      <c r="AA51" s="849"/>
      <c r="AB51" s="849"/>
      <c r="AC51" s="849"/>
      <c r="AD51" s="849"/>
      <c r="AE51" s="849"/>
      <c r="AF51" s="849"/>
      <c r="AG51" s="849"/>
      <c r="AH51" s="849"/>
      <c r="AI51" s="849"/>
      <c r="AJ51" s="849"/>
      <c r="AK51" s="849"/>
      <c r="AL51" s="849"/>
      <c r="AM51" s="849"/>
      <c r="AN51" s="849"/>
      <c r="AO51" s="849"/>
      <c r="AP51" s="849"/>
      <c r="AQ51" s="849"/>
      <c r="AR51" s="849"/>
      <c r="AS51" s="849"/>
      <c r="AT51" s="849"/>
      <c r="AU51" s="849"/>
      <c r="AV51" s="849"/>
      <c r="AW51" s="1061"/>
      <c r="AX51" s="463"/>
      <c r="AZ51" s="466"/>
    </row>
    <row r="52" spans="1:52" ht="14.45" customHeight="1">
      <c r="A52" s="889"/>
      <c r="B52" s="500" t="s">
        <v>5</v>
      </c>
      <c r="C52" s="517" t="s">
        <v>1</v>
      </c>
      <c r="D52" s="912" t="s">
        <v>484</v>
      </c>
      <c r="E52" s="543" t="s">
        <v>286</v>
      </c>
      <c r="F52" s="929"/>
      <c r="G52" s="937"/>
      <c r="H52" s="944"/>
      <c r="I52" s="951"/>
      <c r="J52" s="957"/>
      <c r="K52" s="957"/>
      <c r="L52" s="957"/>
      <c r="M52" s="957"/>
      <c r="N52" s="957"/>
      <c r="O52" s="957"/>
      <c r="P52" s="957"/>
      <c r="Q52" s="968"/>
      <c r="R52" s="988"/>
      <c r="S52" s="1009"/>
      <c r="T52" s="988"/>
      <c r="U52" s="1034">
        <f t="shared" si="3"/>
        <v>0</v>
      </c>
      <c r="V52" s="1047" t="str">
        <f>+'様式第4-3号 長期修繕計画表'!E51</f>
        <v>年</v>
      </c>
      <c r="W52" s="849"/>
      <c r="X52" s="849"/>
      <c r="Y52" s="849"/>
      <c r="Z52" s="849"/>
      <c r="AA52" s="849"/>
      <c r="AB52" s="849"/>
      <c r="AC52" s="849"/>
      <c r="AD52" s="849"/>
      <c r="AE52" s="849"/>
      <c r="AF52" s="849"/>
      <c r="AG52" s="849"/>
      <c r="AH52" s="849"/>
      <c r="AI52" s="849"/>
      <c r="AJ52" s="849"/>
      <c r="AK52" s="849"/>
      <c r="AL52" s="849"/>
      <c r="AM52" s="849"/>
      <c r="AN52" s="849"/>
      <c r="AO52" s="849"/>
      <c r="AP52" s="849"/>
      <c r="AQ52" s="849"/>
      <c r="AR52" s="849"/>
      <c r="AS52" s="849"/>
      <c r="AT52" s="849"/>
      <c r="AU52" s="849"/>
      <c r="AV52" s="849"/>
      <c r="AW52" s="1061"/>
      <c r="AX52" s="463"/>
      <c r="AZ52" s="466"/>
    </row>
    <row r="53" spans="1:52" ht="14.45" customHeight="1">
      <c r="A53" s="889"/>
      <c r="B53" s="897"/>
      <c r="C53" s="518"/>
      <c r="D53" s="908"/>
      <c r="E53" s="544" t="s">
        <v>437</v>
      </c>
      <c r="F53" s="930"/>
      <c r="G53" s="938"/>
      <c r="H53" s="945"/>
      <c r="I53" s="952"/>
      <c r="J53" s="958"/>
      <c r="K53" s="958"/>
      <c r="L53" s="958"/>
      <c r="M53" s="958"/>
      <c r="N53" s="958"/>
      <c r="O53" s="958"/>
      <c r="P53" s="958"/>
      <c r="Q53" s="979"/>
      <c r="R53" s="1002"/>
      <c r="S53" s="1022"/>
      <c r="T53" s="1002"/>
      <c r="U53" s="1038">
        <f t="shared" si="3"/>
        <v>0</v>
      </c>
      <c r="V53" s="1056" t="str">
        <f>+'様式第4-3号 長期修繕計画表'!E52</f>
        <v>年</v>
      </c>
      <c r="W53" s="849"/>
      <c r="X53" s="849"/>
      <c r="Y53" s="849"/>
      <c r="Z53" s="849"/>
      <c r="AA53" s="849"/>
      <c r="AB53" s="849"/>
      <c r="AC53" s="849"/>
      <c r="AD53" s="849"/>
      <c r="AE53" s="849"/>
      <c r="AF53" s="849"/>
      <c r="AG53" s="849"/>
      <c r="AH53" s="849"/>
      <c r="AI53" s="849"/>
      <c r="AJ53" s="849"/>
      <c r="AK53" s="849"/>
      <c r="AL53" s="849"/>
      <c r="AM53" s="849"/>
      <c r="AN53" s="849"/>
      <c r="AO53" s="849"/>
      <c r="AP53" s="849"/>
      <c r="AQ53" s="849"/>
      <c r="AR53" s="849"/>
      <c r="AS53" s="849"/>
      <c r="AT53" s="849"/>
      <c r="AU53" s="849"/>
      <c r="AV53" s="849"/>
      <c r="AW53" s="1061"/>
      <c r="AX53" s="463"/>
      <c r="AZ53" s="466"/>
    </row>
    <row r="54" spans="1:52" ht="14.45" customHeight="1">
      <c r="A54" s="892"/>
      <c r="B54" s="497" t="s">
        <v>315</v>
      </c>
      <c r="C54" s="510"/>
      <c r="D54" s="510"/>
      <c r="E54" s="510"/>
      <c r="F54" s="510"/>
      <c r="G54" s="594"/>
      <c r="H54" s="612"/>
      <c r="I54" s="628"/>
      <c r="J54" s="594"/>
      <c r="K54" s="594"/>
      <c r="L54" s="594"/>
      <c r="M54" s="594"/>
      <c r="N54" s="594"/>
      <c r="O54" s="594"/>
      <c r="P54" s="594"/>
      <c r="Q54" s="965"/>
      <c r="R54" s="985"/>
      <c r="S54" s="1006"/>
      <c r="T54" s="985"/>
      <c r="U54" s="993">
        <f>SUM(U55:U58)</f>
        <v>0</v>
      </c>
      <c r="V54" s="1044"/>
      <c r="W54" s="849"/>
      <c r="X54" s="849"/>
      <c r="Y54" s="849"/>
      <c r="Z54" s="849"/>
      <c r="AA54" s="849"/>
      <c r="AB54" s="849"/>
      <c r="AC54" s="849"/>
      <c r="AD54" s="849"/>
      <c r="AE54" s="849"/>
      <c r="AF54" s="849"/>
      <c r="AG54" s="849"/>
      <c r="AH54" s="849"/>
      <c r="AI54" s="849"/>
      <c r="AJ54" s="849"/>
      <c r="AK54" s="849"/>
      <c r="AL54" s="849"/>
      <c r="AM54" s="849"/>
      <c r="AN54" s="849"/>
      <c r="AO54" s="849"/>
      <c r="AP54" s="849"/>
      <c r="AQ54" s="849"/>
      <c r="AR54" s="849"/>
      <c r="AS54" s="849"/>
      <c r="AT54" s="849"/>
      <c r="AU54" s="849"/>
      <c r="AV54" s="849"/>
      <c r="AW54" s="1061"/>
      <c r="AX54" s="463"/>
      <c r="AZ54" s="466"/>
    </row>
    <row r="55" spans="1:52" ht="14.45" customHeight="1">
      <c r="A55" s="889"/>
      <c r="B55" s="500"/>
      <c r="C55" s="517" t="s">
        <v>316</v>
      </c>
      <c r="D55" s="912" t="s">
        <v>485</v>
      </c>
      <c r="E55" s="542" t="s">
        <v>170</v>
      </c>
      <c r="F55" s="927"/>
      <c r="G55" s="935"/>
      <c r="H55" s="942"/>
      <c r="I55" s="949"/>
      <c r="J55" s="959">
        <v>25</v>
      </c>
      <c r="K55" s="959"/>
      <c r="L55" s="959"/>
      <c r="M55" s="959"/>
      <c r="N55" s="959"/>
      <c r="O55" s="959"/>
      <c r="P55" s="959"/>
      <c r="Q55" s="966"/>
      <c r="R55" s="986"/>
      <c r="S55" s="1007"/>
      <c r="T55" s="986"/>
      <c r="U55" s="1034">
        <f>+S55*T55</f>
        <v>0</v>
      </c>
      <c r="V55" s="1047" t="str">
        <f>+'様式第4-3号 長期修繕計画表'!E54</f>
        <v>年</v>
      </c>
      <c r="W55" s="849"/>
      <c r="X55" s="849"/>
      <c r="Y55" s="849"/>
      <c r="Z55" s="849"/>
      <c r="AA55" s="849"/>
      <c r="AB55" s="849"/>
      <c r="AC55" s="849"/>
      <c r="AD55" s="849"/>
      <c r="AE55" s="849"/>
      <c r="AF55" s="849"/>
      <c r="AG55" s="849"/>
      <c r="AH55" s="849"/>
      <c r="AI55" s="849"/>
      <c r="AJ55" s="849"/>
      <c r="AK55" s="849"/>
      <c r="AL55" s="849"/>
      <c r="AM55" s="849"/>
      <c r="AN55" s="849"/>
      <c r="AO55" s="849"/>
      <c r="AP55" s="849"/>
      <c r="AQ55" s="849"/>
      <c r="AR55" s="849"/>
      <c r="AS55" s="849"/>
      <c r="AT55" s="849"/>
      <c r="AU55" s="849"/>
      <c r="AV55" s="849"/>
      <c r="AW55" s="1061"/>
      <c r="AX55" s="463"/>
      <c r="AZ55" s="466"/>
    </row>
    <row r="56" spans="1:52" ht="14.45" customHeight="1">
      <c r="A56" s="889"/>
      <c r="B56" s="897"/>
      <c r="C56" s="518"/>
      <c r="D56" s="914" t="s">
        <v>486</v>
      </c>
      <c r="E56" s="922" t="s">
        <v>437</v>
      </c>
      <c r="F56" s="928"/>
      <c r="G56" s="936"/>
      <c r="H56" s="943"/>
      <c r="I56" s="950"/>
      <c r="J56" s="956"/>
      <c r="K56" s="956"/>
      <c r="L56" s="956"/>
      <c r="M56" s="956"/>
      <c r="N56" s="956"/>
      <c r="O56" s="956"/>
      <c r="P56" s="956"/>
      <c r="Q56" s="967"/>
      <c r="R56" s="987"/>
      <c r="S56" s="1008"/>
      <c r="T56" s="987"/>
      <c r="U56" s="1038">
        <f>+S56*T56</f>
        <v>0</v>
      </c>
      <c r="V56" s="1056" t="str">
        <f>+'様式第4-3号 長期修繕計画表'!E55</f>
        <v>年</v>
      </c>
      <c r="W56" s="849"/>
      <c r="X56" s="849"/>
      <c r="Y56" s="849"/>
      <c r="Z56" s="849"/>
      <c r="AA56" s="849"/>
      <c r="AB56" s="849"/>
      <c r="AC56" s="849"/>
      <c r="AD56" s="849"/>
      <c r="AE56" s="849"/>
      <c r="AF56" s="849"/>
      <c r="AG56" s="849"/>
      <c r="AH56" s="849"/>
      <c r="AI56" s="849"/>
      <c r="AJ56" s="849"/>
      <c r="AK56" s="849"/>
      <c r="AL56" s="849"/>
      <c r="AM56" s="849"/>
      <c r="AN56" s="849"/>
      <c r="AO56" s="849"/>
      <c r="AP56" s="849"/>
      <c r="AQ56" s="849"/>
      <c r="AR56" s="849"/>
      <c r="AS56" s="849"/>
      <c r="AT56" s="849"/>
      <c r="AU56" s="849"/>
      <c r="AV56" s="849"/>
      <c r="AW56" s="1061"/>
      <c r="AX56" s="463"/>
      <c r="AZ56" s="466"/>
    </row>
    <row r="57" spans="1:52" ht="14.45" customHeight="1">
      <c r="A57" s="889"/>
      <c r="B57" s="500"/>
      <c r="C57" s="517" t="s">
        <v>318</v>
      </c>
      <c r="D57" s="517" t="s">
        <v>488</v>
      </c>
      <c r="E57" s="547" t="s">
        <v>286</v>
      </c>
      <c r="F57" s="929"/>
      <c r="G57" s="937"/>
      <c r="H57" s="944"/>
      <c r="I57" s="951"/>
      <c r="J57" s="957"/>
      <c r="K57" s="957"/>
      <c r="L57" s="957"/>
      <c r="M57" s="957"/>
      <c r="N57" s="957"/>
      <c r="O57" s="957"/>
      <c r="P57" s="957"/>
      <c r="Q57" s="968"/>
      <c r="R57" s="988"/>
      <c r="S57" s="1009"/>
      <c r="T57" s="988"/>
      <c r="U57" s="1034">
        <f>+S57*T57</f>
        <v>0</v>
      </c>
      <c r="V57" s="1045" t="str">
        <f>+'様式第4-3号 長期修繕計画表'!E57</f>
        <v>年</v>
      </c>
      <c r="W57" s="849"/>
      <c r="X57" s="849"/>
      <c r="Y57" s="849"/>
      <c r="Z57" s="849"/>
      <c r="AA57" s="849"/>
      <c r="AB57" s="849"/>
      <c r="AC57" s="849"/>
      <c r="AD57" s="849"/>
      <c r="AE57" s="849"/>
      <c r="AF57" s="849"/>
      <c r="AG57" s="849"/>
      <c r="AH57" s="849"/>
      <c r="AI57" s="849"/>
      <c r="AJ57" s="849"/>
      <c r="AK57" s="849"/>
      <c r="AL57" s="849"/>
      <c r="AM57" s="849"/>
      <c r="AN57" s="849"/>
      <c r="AO57" s="849"/>
      <c r="AP57" s="849"/>
      <c r="AQ57" s="849"/>
      <c r="AR57" s="849"/>
      <c r="AS57" s="849"/>
      <c r="AT57" s="849"/>
      <c r="AU57" s="849"/>
      <c r="AV57" s="849"/>
      <c r="AW57" s="1061"/>
      <c r="AX57" s="463"/>
      <c r="AZ57" s="466"/>
    </row>
    <row r="58" spans="1:52" ht="14.45" customHeight="1">
      <c r="A58" s="889"/>
      <c r="B58" s="897"/>
      <c r="C58" s="518"/>
      <c r="D58" s="908"/>
      <c r="E58" s="923" t="s">
        <v>437</v>
      </c>
      <c r="F58" s="930"/>
      <c r="G58" s="938"/>
      <c r="H58" s="945"/>
      <c r="I58" s="952"/>
      <c r="J58" s="958"/>
      <c r="K58" s="958"/>
      <c r="L58" s="958"/>
      <c r="M58" s="958"/>
      <c r="N58" s="958"/>
      <c r="O58" s="958"/>
      <c r="P58" s="958"/>
      <c r="Q58" s="979"/>
      <c r="R58" s="1002"/>
      <c r="S58" s="1022"/>
      <c r="T58" s="1002"/>
      <c r="U58" s="1038">
        <f>+S58*T58</f>
        <v>0</v>
      </c>
      <c r="V58" s="1055" t="str">
        <f>+'様式第4-3号 長期修繕計画表'!E58</f>
        <v>年</v>
      </c>
      <c r="W58" s="849"/>
      <c r="X58" s="849"/>
      <c r="Y58" s="849"/>
      <c r="Z58" s="849"/>
      <c r="AA58" s="849"/>
      <c r="AB58" s="849"/>
      <c r="AC58" s="849"/>
      <c r="AD58" s="849"/>
      <c r="AE58" s="849"/>
      <c r="AF58" s="849"/>
      <c r="AG58" s="849"/>
      <c r="AH58" s="849"/>
      <c r="AI58" s="849"/>
      <c r="AJ58" s="849"/>
      <c r="AK58" s="849"/>
      <c r="AL58" s="849"/>
      <c r="AM58" s="849"/>
      <c r="AN58" s="849"/>
      <c r="AO58" s="849"/>
      <c r="AP58" s="849"/>
      <c r="AQ58" s="849"/>
      <c r="AR58" s="849"/>
      <c r="AS58" s="849"/>
      <c r="AT58" s="849"/>
      <c r="AU58" s="849"/>
      <c r="AV58" s="849"/>
      <c r="AW58" s="1061"/>
      <c r="AX58" s="463"/>
      <c r="AZ58" s="466"/>
    </row>
    <row r="59" spans="1:52" ht="14.45" customHeight="1">
      <c r="A59" s="892"/>
      <c r="B59" s="497" t="s">
        <v>320</v>
      </c>
      <c r="C59" s="510"/>
      <c r="D59" s="510"/>
      <c r="E59" s="510"/>
      <c r="F59" s="510"/>
      <c r="G59" s="594"/>
      <c r="H59" s="612"/>
      <c r="I59" s="628"/>
      <c r="J59" s="594"/>
      <c r="K59" s="594"/>
      <c r="L59" s="594"/>
      <c r="M59" s="594"/>
      <c r="N59" s="594"/>
      <c r="O59" s="594"/>
      <c r="P59" s="594"/>
      <c r="Q59" s="965"/>
      <c r="R59" s="985"/>
      <c r="S59" s="1006"/>
      <c r="T59" s="985"/>
      <c r="U59" s="993">
        <f>SUM(U60)</f>
        <v>0</v>
      </c>
      <c r="V59" s="1044"/>
      <c r="W59" s="849"/>
      <c r="X59" s="849"/>
      <c r="Y59" s="849"/>
      <c r="Z59" s="849"/>
      <c r="AA59" s="849"/>
      <c r="AB59" s="849"/>
      <c r="AC59" s="849"/>
      <c r="AD59" s="849"/>
      <c r="AE59" s="849"/>
      <c r="AF59" s="849"/>
      <c r="AG59" s="849"/>
      <c r="AH59" s="849"/>
      <c r="AI59" s="849"/>
      <c r="AJ59" s="849"/>
      <c r="AK59" s="849"/>
      <c r="AL59" s="849"/>
      <c r="AM59" s="849"/>
      <c r="AN59" s="849"/>
      <c r="AO59" s="849"/>
      <c r="AP59" s="849"/>
      <c r="AQ59" s="849"/>
      <c r="AR59" s="849"/>
      <c r="AS59" s="849"/>
      <c r="AT59" s="849"/>
      <c r="AU59" s="849"/>
      <c r="AV59" s="849"/>
      <c r="AW59" s="1061"/>
      <c r="AX59" s="463"/>
      <c r="AZ59" s="466"/>
    </row>
    <row r="60" spans="1:52" ht="14.45" customHeight="1">
      <c r="A60" s="889"/>
      <c r="B60" s="499" t="s">
        <v>323</v>
      </c>
      <c r="C60" s="516" t="s">
        <v>325</v>
      </c>
      <c r="D60" s="909" t="s">
        <v>489</v>
      </c>
      <c r="E60" s="538" t="s">
        <v>276</v>
      </c>
      <c r="F60" s="503"/>
      <c r="G60" s="602"/>
      <c r="H60" s="619"/>
      <c r="I60" s="635"/>
      <c r="J60" s="645">
        <v>30</v>
      </c>
      <c r="K60" s="645"/>
      <c r="L60" s="645"/>
      <c r="M60" s="645"/>
      <c r="N60" s="645"/>
      <c r="O60" s="645"/>
      <c r="P60" s="645"/>
      <c r="Q60" s="964"/>
      <c r="R60" s="1001"/>
      <c r="S60" s="1013"/>
      <c r="T60" s="1001"/>
      <c r="U60" s="1032">
        <f>+S60*T60</f>
        <v>0</v>
      </c>
      <c r="V60" s="1053" t="str">
        <f>+'様式第4-3号 長期修繕計画表'!E60</f>
        <v xml:space="preserve">
年</v>
      </c>
      <c r="W60" s="849"/>
      <c r="X60" s="849"/>
      <c r="Y60" s="849"/>
      <c r="Z60" s="849"/>
      <c r="AA60" s="849"/>
      <c r="AB60" s="849"/>
      <c r="AC60" s="849"/>
      <c r="AD60" s="849"/>
      <c r="AE60" s="849"/>
      <c r="AF60" s="849"/>
      <c r="AG60" s="849"/>
      <c r="AH60" s="849"/>
      <c r="AI60" s="849"/>
      <c r="AJ60" s="849"/>
      <c r="AK60" s="849"/>
      <c r="AL60" s="849"/>
      <c r="AM60" s="849"/>
      <c r="AN60" s="849"/>
      <c r="AO60" s="849"/>
      <c r="AP60" s="849"/>
      <c r="AQ60" s="849"/>
      <c r="AR60" s="849"/>
      <c r="AS60" s="849"/>
      <c r="AT60" s="849"/>
      <c r="AU60" s="849"/>
      <c r="AV60" s="849"/>
      <c r="AW60" s="1061"/>
      <c r="AX60" s="463"/>
      <c r="AZ60" s="466"/>
    </row>
    <row r="61" spans="1:52" ht="14.45" customHeight="1">
      <c r="A61" s="892"/>
      <c r="B61" s="497" t="s">
        <v>327</v>
      </c>
      <c r="C61" s="510"/>
      <c r="D61" s="510"/>
      <c r="E61" s="510"/>
      <c r="F61" s="510"/>
      <c r="G61" s="594"/>
      <c r="H61" s="612"/>
      <c r="I61" s="628"/>
      <c r="J61" s="594"/>
      <c r="K61" s="594"/>
      <c r="L61" s="594"/>
      <c r="M61" s="594"/>
      <c r="N61" s="594"/>
      <c r="O61" s="594"/>
      <c r="P61" s="594"/>
      <c r="Q61" s="965"/>
      <c r="R61" s="985"/>
      <c r="S61" s="1006"/>
      <c r="T61" s="985"/>
      <c r="U61" s="993">
        <f>SUM(U62:U63)</f>
        <v>0</v>
      </c>
      <c r="V61" s="1044"/>
      <c r="W61" s="849"/>
      <c r="X61" s="849"/>
      <c r="Y61" s="849"/>
      <c r="Z61" s="849"/>
      <c r="AA61" s="849"/>
      <c r="AB61" s="849"/>
      <c r="AC61" s="849"/>
      <c r="AD61" s="849"/>
      <c r="AE61" s="849"/>
      <c r="AF61" s="849"/>
      <c r="AG61" s="849"/>
      <c r="AH61" s="849"/>
      <c r="AI61" s="849"/>
      <c r="AJ61" s="849"/>
      <c r="AK61" s="849"/>
      <c r="AL61" s="849"/>
      <c r="AM61" s="849"/>
      <c r="AN61" s="849"/>
      <c r="AO61" s="849"/>
      <c r="AP61" s="849"/>
      <c r="AQ61" s="849"/>
      <c r="AR61" s="849"/>
      <c r="AS61" s="849"/>
      <c r="AT61" s="849"/>
      <c r="AU61" s="849"/>
      <c r="AV61" s="849"/>
      <c r="AW61" s="1061"/>
      <c r="AX61" s="463"/>
      <c r="AZ61" s="466"/>
    </row>
    <row r="62" spans="1:52" ht="14.45" customHeight="1">
      <c r="A62" s="892"/>
      <c r="B62" s="499"/>
      <c r="C62" s="516" t="s">
        <v>329</v>
      </c>
      <c r="D62" s="909" t="s">
        <v>446</v>
      </c>
      <c r="E62" s="918" t="s">
        <v>437</v>
      </c>
      <c r="F62" s="503"/>
      <c r="G62" s="602"/>
      <c r="H62" s="619"/>
      <c r="I62" s="635"/>
      <c r="J62" s="602"/>
      <c r="K62" s="602"/>
      <c r="L62" s="602"/>
      <c r="M62" s="602"/>
      <c r="N62" s="602"/>
      <c r="O62" s="602"/>
      <c r="P62" s="602"/>
      <c r="Q62" s="964"/>
      <c r="R62" s="1001"/>
      <c r="S62" s="1013"/>
      <c r="T62" s="1001"/>
      <c r="U62" s="1032">
        <f>+S62*T62</f>
        <v>0</v>
      </c>
      <c r="V62" s="1053" t="str">
        <f>+'様式第4-3号 長期修繕計画表'!E62</f>
        <v>年</v>
      </c>
      <c r="W62" s="849"/>
      <c r="X62" s="849"/>
      <c r="Y62" s="849"/>
      <c r="Z62" s="849"/>
      <c r="AA62" s="849"/>
      <c r="AB62" s="849"/>
      <c r="AC62" s="849"/>
      <c r="AD62" s="849"/>
      <c r="AE62" s="849"/>
      <c r="AF62" s="849"/>
      <c r="AG62" s="849"/>
      <c r="AH62" s="849"/>
      <c r="AI62" s="849"/>
      <c r="AJ62" s="849"/>
      <c r="AK62" s="849"/>
      <c r="AL62" s="849"/>
      <c r="AM62" s="849"/>
      <c r="AN62" s="849"/>
      <c r="AO62" s="849"/>
      <c r="AP62" s="849"/>
      <c r="AQ62" s="849"/>
      <c r="AR62" s="849"/>
      <c r="AS62" s="849"/>
      <c r="AT62" s="849"/>
      <c r="AU62" s="849"/>
      <c r="AV62" s="849"/>
      <c r="AW62" s="1061"/>
      <c r="AX62" s="463"/>
      <c r="AZ62" s="466"/>
    </row>
    <row r="63" spans="1:52" ht="14.45" customHeight="1">
      <c r="A63" s="892"/>
      <c r="B63" s="499"/>
      <c r="C63" s="516" t="s">
        <v>331</v>
      </c>
      <c r="D63" s="909" t="s">
        <v>330</v>
      </c>
      <c r="E63" s="918" t="s">
        <v>437</v>
      </c>
      <c r="F63" s="503"/>
      <c r="G63" s="602"/>
      <c r="H63" s="619"/>
      <c r="I63" s="635"/>
      <c r="J63" s="602"/>
      <c r="K63" s="602"/>
      <c r="L63" s="602"/>
      <c r="M63" s="602"/>
      <c r="N63" s="602"/>
      <c r="O63" s="602"/>
      <c r="P63" s="602"/>
      <c r="Q63" s="964"/>
      <c r="R63" s="1001"/>
      <c r="S63" s="1013"/>
      <c r="T63" s="1001"/>
      <c r="U63" s="1032">
        <f>+S63*T63</f>
        <v>0</v>
      </c>
      <c r="V63" s="1053" t="str">
        <f>+'様式第4-3号 長期修繕計画表'!E63</f>
        <v>年</v>
      </c>
      <c r="W63" s="849"/>
      <c r="X63" s="849"/>
      <c r="Y63" s="849"/>
      <c r="Z63" s="849"/>
      <c r="AA63" s="849"/>
      <c r="AB63" s="849"/>
      <c r="AC63" s="849"/>
      <c r="AD63" s="849"/>
      <c r="AE63" s="849"/>
      <c r="AF63" s="849"/>
      <c r="AG63" s="849"/>
      <c r="AH63" s="849"/>
      <c r="AI63" s="849"/>
      <c r="AJ63" s="849"/>
      <c r="AK63" s="849"/>
      <c r="AL63" s="849"/>
      <c r="AM63" s="849"/>
      <c r="AN63" s="849"/>
      <c r="AO63" s="849"/>
      <c r="AP63" s="849"/>
      <c r="AQ63" s="849"/>
      <c r="AR63" s="849"/>
      <c r="AS63" s="849"/>
      <c r="AT63" s="849"/>
      <c r="AU63" s="849"/>
      <c r="AV63" s="849"/>
      <c r="AW63" s="1061"/>
      <c r="AX63" s="463"/>
      <c r="AZ63" s="466"/>
    </row>
    <row r="64" spans="1:52" ht="14.45" customHeight="1">
      <c r="A64" s="892"/>
      <c r="B64" s="497" t="s">
        <v>332</v>
      </c>
      <c r="C64" s="510"/>
      <c r="D64" s="510"/>
      <c r="E64" s="510"/>
      <c r="F64" s="510"/>
      <c r="G64" s="594"/>
      <c r="H64" s="612"/>
      <c r="I64" s="628"/>
      <c r="J64" s="594"/>
      <c r="K64" s="594"/>
      <c r="L64" s="594"/>
      <c r="M64" s="594"/>
      <c r="N64" s="594"/>
      <c r="O64" s="594"/>
      <c r="P64" s="594"/>
      <c r="Q64" s="965"/>
      <c r="R64" s="985"/>
      <c r="S64" s="1006"/>
      <c r="T64" s="985"/>
      <c r="U64" s="993">
        <f>SUM(U65:U69)</f>
        <v>0</v>
      </c>
      <c r="V64" s="1044"/>
      <c r="W64" s="849"/>
      <c r="X64" s="849"/>
      <c r="Y64" s="849"/>
      <c r="Z64" s="849"/>
      <c r="AA64" s="849"/>
      <c r="AB64" s="849"/>
      <c r="AC64" s="849"/>
      <c r="AD64" s="849"/>
      <c r="AE64" s="849"/>
      <c r="AF64" s="849"/>
      <c r="AG64" s="849"/>
      <c r="AH64" s="849"/>
      <c r="AI64" s="849"/>
      <c r="AJ64" s="849"/>
      <c r="AK64" s="849"/>
      <c r="AL64" s="849"/>
      <c r="AM64" s="849"/>
      <c r="AN64" s="849"/>
      <c r="AO64" s="849"/>
      <c r="AP64" s="849"/>
      <c r="AQ64" s="849"/>
      <c r="AR64" s="849"/>
      <c r="AS64" s="849"/>
      <c r="AT64" s="849"/>
      <c r="AU64" s="849"/>
      <c r="AV64" s="849"/>
      <c r="AW64" s="1061"/>
      <c r="AX64" s="463"/>
      <c r="AZ64" s="466"/>
    </row>
    <row r="65" spans="1:52" ht="14.45" customHeight="1">
      <c r="A65" s="889"/>
      <c r="B65" s="501" t="s">
        <v>5</v>
      </c>
      <c r="C65" s="906" t="s">
        <v>333</v>
      </c>
      <c r="D65" s="913" t="s">
        <v>124</v>
      </c>
      <c r="E65" s="918" t="s">
        <v>437</v>
      </c>
      <c r="F65" s="589"/>
      <c r="G65" s="934"/>
      <c r="H65" s="466"/>
      <c r="I65" s="463"/>
      <c r="J65" s="474">
        <v>15</v>
      </c>
      <c r="K65" s="474">
        <v>30</v>
      </c>
      <c r="Q65" s="964"/>
      <c r="R65" s="1001"/>
      <c r="S65" s="1013"/>
      <c r="T65" s="1001"/>
      <c r="U65" s="1032">
        <f>+S65*T65</f>
        <v>0</v>
      </c>
      <c r="V65" s="1053" t="str">
        <f>+'様式第4-3号 長期修繕計画表'!E65</f>
        <v>年</v>
      </c>
      <c r="W65" s="849"/>
      <c r="X65" s="849"/>
      <c r="Y65" s="849"/>
      <c r="Z65" s="849"/>
      <c r="AA65" s="849"/>
      <c r="AB65" s="849"/>
      <c r="AC65" s="849"/>
      <c r="AD65" s="849"/>
      <c r="AE65" s="849"/>
      <c r="AF65" s="849"/>
      <c r="AG65" s="849"/>
      <c r="AH65" s="849"/>
      <c r="AI65" s="849"/>
      <c r="AJ65" s="849"/>
      <c r="AK65" s="849"/>
      <c r="AL65" s="849"/>
      <c r="AM65" s="849"/>
      <c r="AN65" s="849"/>
      <c r="AO65" s="849"/>
      <c r="AP65" s="849"/>
      <c r="AQ65" s="849"/>
      <c r="AR65" s="849"/>
      <c r="AS65" s="849"/>
      <c r="AT65" s="849"/>
      <c r="AU65" s="849"/>
      <c r="AV65" s="849"/>
      <c r="AW65" s="1061"/>
      <c r="AX65" s="463"/>
      <c r="AZ65" s="466"/>
    </row>
    <row r="66" spans="1:52" ht="14.45" customHeight="1">
      <c r="A66" s="889"/>
      <c r="B66" s="499" t="s">
        <v>5</v>
      </c>
      <c r="C66" s="516" t="s">
        <v>334</v>
      </c>
      <c r="D66" s="909" t="s">
        <v>490</v>
      </c>
      <c r="E66" s="918" t="s">
        <v>437</v>
      </c>
      <c r="F66" s="503"/>
      <c r="G66" s="602"/>
      <c r="H66" s="619"/>
      <c r="I66" s="635"/>
      <c r="J66" s="645">
        <v>30</v>
      </c>
      <c r="K66" s="645"/>
      <c r="L66" s="645"/>
      <c r="M66" s="645"/>
      <c r="N66" s="645"/>
      <c r="O66" s="645"/>
      <c r="P66" s="645"/>
      <c r="Q66" s="964"/>
      <c r="R66" s="1001"/>
      <c r="S66" s="1013"/>
      <c r="T66" s="1001"/>
      <c r="U66" s="1032">
        <f>+S66*T66</f>
        <v>0</v>
      </c>
      <c r="V66" s="1053" t="str">
        <f>+'様式第4-3号 長期修繕計画表'!E66</f>
        <v>年</v>
      </c>
      <c r="W66" s="849"/>
      <c r="X66" s="849"/>
      <c r="Y66" s="849"/>
      <c r="Z66" s="849"/>
      <c r="AA66" s="849"/>
      <c r="AB66" s="849"/>
      <c r="AC66" s="849"/>
      <c r="AD66" s="849"/>
      <c r="AE66" s="849"/>
      <c r="AF66" s="849"/>
      <c r="AG66" s="849"/>
      <c r="AH66" s="849"/>
      <c r="AI66" s="849"/>
      <c r="AJ66" s="849"/>
      <c r="AK66" s="849"/>
      <c r="AL66" s="849"/>
      <c r="AM66" s="849"/>
      <c r="AN66" s="849"/>
      <c r="AO66" s="849"/>
      <c r="AP66" s="849"/>
      <c r="AQ66" s="849"/>
      <c r="AR66" s="849"/>
      <c r="AS66" s="849"/>
      <c r="AT66" s="849"/>
      <c r="AU66" s="849"/>
      <c r="AV66" s="849"/>
      <c r="AW66" s="1061"/>
      <c r="AX66" s="463"/>
      <c r="AZ66" s="466"/>
    </row>
    <row r="67" spans="1:52" ht="14.45" customHeight="1">
      <c r="A67" s="889"/>
      <c r="B67" s="499" t="s">
        <v>5</v>
      </c>
      <c r="C67" s="516" t="s">
        <v>253</v>
      </c>
      <c r="D67" s="909" t="s">
        <v>97</v>
      </c>
      <c r="E67" s="538" t="s">
        <v>276</v>
      </c>
      <c r="F67" s="503"/>
      <c r="G67" s="602"/>
      <c r="H67" s="619"/>
      <c r="I67" s="635"/>
      <c r="J67" s="645">
        <v>30</v>
      </c>
      <c r="K67" s="645"/>
      <c r="L67" s="645"/>
      <c r="M67" s="645"/>
      <c r="N67" s="645"/>
      <c r="O67" s="645"/>
      <c r="P67" s="645"/>
      <c r="Q67" s="964"/>
      <c r="R67" s="1001"/>
      <c r="S67" s="1013"/>
      <c r="T67" s="1001"/>
      <c r="U67" s="1032">
        <f>+S67*T67</f>
        <v>0</v>
      </c>
      <c r="V67" s="1053" t="str">
        <f>+'様式第4-3号 長期修繕計画表'!E67</f>
        <v>年</v>
      </c>
      <c r="W67" s="849"/>
      <c r="X67" s="849"/>
      <c r="Y67" s="849"/>
      <c r="Z67" s="849"/>
      <c r="AA67" s="849"/>
      <c r="AB67" s="849"/>
      <c r="AC67" s="849"/>
      <c r="AD67" s="849"/>
      <c r="AE67" s="849"/>
      <c r="AF67" s="849"/>
      <c r="AG67" s="849"/>
      <c r="AH67" s="849"/>
      <c r="AI67" s="849"/>
      <c r="AJ67" s="849"/>
      <c r="AK67" s="849"/>
      <c r="AL67" s="849"/>
      <c r="AM67" s="849"/>
      <c r="AN67" s="849"/>
      <c r="AO67" s="849"/>
      <c r="AP67" s="849"/>
      <c r="AQ67" s="849"/>
      <c r="AR67" s="849"/>
      <c r="AS67" s="849"/>
      <c r="AT67" s="849"/>
      <c r="AU67" s="849"/>
      <c r="AV67" s="849"/>
      <c r="AW67" s="1061"/>
      <c r="AX67" s="463"/>
      <c r="AZ67" s="466"/>
    </row>
    <row r="68" spans="1:52" ht="14.45" customHeight="1">
      <c r="A68" s="889"/>
      <c r="B68" s="499"/>
      <c r="C68" s="516" t="s">
        <v>298</v>
      </c>
      <c r="D68" s="909" t="s">
        <v>468</v>
      </c>
      <c r="E68" s="918" t="s">
        <v>437</v>
      </c>
      <c r="F68" s="503"/>
      <c r="G68" s="602"/>
      <c r="H68" s="619"/>
      <c r="I68" s="635"/>
      <c r="J68" s="645"/>
      <c r="K68" s="645"/>
      <c r="L68" s="645"/>
      <c r="M68" s="645"/>
      <c r="N68" s="645"/>
      <c r="O68" s="645"/>
      <c r="P68" s="645"/>
      <c r="Q68" s="964"/>
      <c r="R68" s="1001"/>
      <c r="S68" s="1013"/>
      <c r="T68" s="1001"/>
      <c r="U68" s="1032">
        <f>+S68*T68</f>
        <v>0</v>
      </c>
      <c r="V68" s="1053" t="str">
        <f>+'様式第4-3号 長期修繕計画表'!E68</f>
        <v>年</v>
      </c>
      <c r="W68" s="849"/>
      <c r="X68" s="849"/>
      <c r="Y68" s="849"/>
      <c r="Z68" s="849"/>
      <c r="AA68" s="849"/>
      <c r="AB68" s="849"/>
      <c r="AC68" s="849"/>
      <c r="AD68" s="849"/>
      <c r="AE68" s="849"/>
      <c r="AF68" s="849"/>
      <c r="AG68" s="849"/>
      <c r="AH68" s="849"/>
      <c r="AI68" s="849"/>
      <c r="AJ68" s="849"/>
      <c r="AK68" s="849"/>
      <c r="AL68" s="849"/>
      <c r="AM68" s="849"/>
      <c r="AN68" s="849"/>
      <c r="AO68" s="849"/>
      <c r="AP68" s="849"/>
      <c r="AQ68" s="849"/>
      <c r="AR68" s="849"/>
      <c r="AS68" s="849"/>
      <c r="AT68" s="849"/>
      <c r="AU68" s="849"/>
      <c r="AV68" s="849"/>
      <c r="AW68" s="1061"/>
      <c r="AX68" s="463"/>
      <c r="AZ68" s="466"/>
    </row>
    <row r="69" spans="1:52" ht="14.45" customHeight="1">
      <c r="A69" s="889"/>
      <c r="B69" s="499" t="s">
        <v>323</v>
      </c>
      <c r="C69" s="516" t="s">
        <v>336</v>
      </c>
      <c r="D69" s="909" t="s">
        <v>474</v>
      </c>
      <c r="E69" s="918" t="s">
        <v>437</v>
      </c>
      <c r="F69" s="503"/>
      <c r="G69" s="602"/>
      <c r="H69" s="619"/>
      <c r="I69" s="635"/>
      <c r="J69" s="645">
        <v>30</v>
      </c>
      <c r="K69" s="645"/>
      <c r="L69" s="645"/>
      <c r="M69" s="645"/>
      <c r="N69" s="645"/>
      <c r="O69" s="645"/>
      <c r="P69" s="645"/>
      <c r="Q69" s="964"/>
      <c r="R69" s="1001"/>
      <c r="S69" s="1013"/>
      <c r="T69" s="1001"/>
      <c r="U69" s="1032">
        <f>+S69*T69</f>
        <v>0</v>
      </c>
      <c r="V69" s="1053" t="str">
        <f>+'様式第4-3号 長期修繕計画表'!E69</f>
        <v>年</v>
      </c>
      <c r="W69" s="849"/>
      <c r="X69" s="849"/>
      <c r="Y69" s="849"/>
      <c r="Z69" s="849"/>
      <c r="AA69" s="849"/>
      <c r="AB69" s="849"/>
      <c r="AC69" s="849"/>
      <c r="AD69" s="849"/>
      <c r="AE69" s="849"/>
      <c r="AF69" s="849"/>
      <c r="AG69" s="849"/>
      <c r="AH69" s="849"/>
      <c r="AI69" s="849"/>
      <c r="AJ69" s="849"/>
      <c r="AK69" s="849"/>
      <c r="AL69" s="849"/>
      <c r="AM69" s="849"/>
      <c r="AN69" s="849"/>
      <c r="AO69" s="849"/>
      <c r="AP69" s="849"/>
      <c r="AQ69" s="849"/>
      <c r="AR69" s="849"/>
      <c r="AS69" s="849"/>
      <c r="AT69" s="849"/>
      <c r="AU69" s="849"/>
      <c r="AV69" s="849"/>
      <c r="AW69" s="1061"/>
      <c r="AX69" s="463"/>
      <c r="AZ69" s="466"/>
    </row>
    <row r="70" spans="1:52" ht="14.45" customHeight="1">
      <c r="A70" s="892"/>
      <c r="B70" s="497" t="s">
        <v>338</v>
      </c>
      <c r="C70" s="510"/>
      <c r="D70" s="510"/>
      <c r="E70" s="510"/>
      <c r="F70" s="510"/>
      <c r="G70" s="594"/>
      <c r="H70" s="612"/>
      <c r="I70" s="628"/>
      <c r="J70" s="594"/>
      <c r="K70" s="594"/>
      <c r="L70" s="594"/>
      <c r="M70" s="594"/>
      <c r="N70" s="594"/>
      <c r="O70" s="594"/>
      <c r="P70" s="594"/>
      <c r="Q70" s="965"/>
      <c r="R70" s="985"/>
      <c r="S70" s="1006"/>
      <c r="T70" s="985"/>
      <c r="U70" s="993">
        <f>SUM(U71:U74)</f>
        <v>0</v>
      </c>
      <c r="V70" s="1044"/>
      <c r="W70" s="849"/>
      <c r="X70" s="849"/>
      <c r="Y70" s="849"/>
      <c r="Z70" s="849"/>
      <c r="AA70" s="849"/>
      <c r="AB70" s="849"/>
      <c r="AC70" s="849"/>
      <c r="AD70" s="849"/>
      <c r="AE70" s="849"/>
      <c r="AF70" s="849"/>
      <c r="AG70" s="849"/>
      <c r="AH70" s="849"/>
      <c r="AI70" s="849"/>
      <c r="AJ70" s="849"/>
      <c r="AK70" s="849"/>
      <c r="AL70" s="849"/>
      <c r="AM70" s="849"/>
      <c r="AN70" s="849"/>
      <c r="AO70" s="849"/>
      <c r="AP70" s="849"/>
      <c r="AQ70" s="849"/>
      <c r="AR70" s="849"/>
      <c r="AS70" s="849"/>
      <c r="AT70" s="849"/>
      <c r="AU70" s="849"/>
      <c r="AV70" s="849"/>
      <c r="AW70" s="1061"/>
      <c r="AX70" s="463"/>
      <c r="AZ70" s="466"/>
    </row>
    <row r="71" spans="1:52" ht="14.45" customHeight="1">
      <c r="A71" s="889"/>
      <c r="B71" s="499" t="s">
        <v>5</v>
      </c>
      <c r="C71" s="516" t="s">
        <v>339</v>
      </c>
      <c r="D71" s="909" t="s">
        <v>491</v>
      </c>
      <c r="E71" s="918" t="s">
        <v>437</v>
      </c>
      <c r="F71" s="503"/>
      <c r="G71" s="602"/>
      <c r="H71" s="619"/>
      <c r="I71" s="635"/>
      <c r="J71" s="645">
        <v>15</v>
      </c>
      <c r="K71" s="645">
        <v>30</v>
      </c>
      <c r="L71" s="645"/>
      <c r="M71" s="645"/>
      <c r="N71" s="645"/>
      <c r="O71" s="645"/>
      <c r="P71" s="645"/>
      <c r="Q71" s="964"/>
      <c r="R71" s="1001"/>
      <c r="S71" s="1013"/>
      <c r="T71" s="1001"/>
      <c r="U71" s="1032">
        <f>+S71*T71</f>
        <v>0</v>
      </c>
      <c r="V71" s="1053" t="str">
        <f>+'様式第4-3号 長期修繕計画表'!E71</f>
        <v>年</v>
      </c>
      <c r="W71" s="849"/>
      <c r="X71" s="849"/>
      <c r="Y71" s="849"/>
      <c r="Z71" s="849"/>
      <c r="AA71" s="849"/>
      <c r="AB71" s="849"/>
      <c r="AC71" s="849"/>
      <c r="AD71" s="849"/>
      <c r="AE71" s="849"/>
      <c r="AF71" s="849"/>
      <c r="AG71" s="849"/>
      <c r="AH71" s="849"/>
      <c r="AI71" s="849"/>
      <c r="AJ71" s="849"/>
      <c r="AK71" s="849"/>
      <c r="AL71" s="849"/>
      <c r="AM71" s="849"/>
      <c r="AN71" s="849"/>
      <c r="AO71" s="849"/>
      <c r="AP71" s="849"/>
      <c r="AQ71" s="849"/>
      <c r="AR71" s="849"/>
      <c r="AS71" s="849"/>
      <c r="AT71" s="849"/>
      <c r="AU71" s="849"/>
      <c r="AV71" s="849"/>
      <c r="AW71" s="1061"/>
      <c r="AX71" s="463"/>
      <c r="AZ71" s="466"/>
    </row>
    <row r="72" spans="1:52" ht="14.45" customHeight="1">
      <c r="A72" s="889"/>
      <c r="B72" s="500" t="s">
        <v>323</v>
      </c>
      <c r="C72" s="517" t="s">
        <v>341</v>
      </c>
      <c r="D72" s="912" t="s">
        <v>181</v>
      </c>
      <c r="E72" s="918" t="s">
        <v>437</v>
      </c>
      <c r="F72" s="927"/>
      <c r="G72" s="935"/>
      <c r="H72" s="942"/>
      <c r="I72" s="949"/>
      <c r="J72" s="959">
        <v>30</v>
      </c>
      <c r="K72" s="959"/>
      <c r="L72" s="959"/>
      <c r="M72" s="959"/>
      <c r="N72" s="959"/>
      <c r="O72" s="959"/>
      <c r="P72" s="959"/>
      <c r="Q72" s="964"/>
      <c r="R72" s="1001"/>
      <c r="S72" s="1013"/>
      <c r="T72" s="1001"/>
      <c r="U72" s="1032">
        <f>+S72*T72</f>
        <v>0</v>
      </c>
      <c r="V72" s="1053" t="str">
        <f>+'様式第4-3号 長期修繕計画表'!E72</f>
        <v>年</v>
      </c>
      <c r="W72" s="849"/>
      <c r="X72" s="849"/>
      <c r="Y72" s="849"/>
      <c r="Z72" s="849"/>
      <c r="AA72" s="849"/>
      <c r="AB72" s="849"/>
      <c r="AC72" s="849"/>
      <c r="AD72" s="849"/>
      <c r="AE72" s="849"/>
      <c r="AF72" s="849"/>
      <c r="AG72" s="849"/>
      <c r="AH72" s="849"/>
      <c r="AI72" s="849"/>
      <c r="AJ72" s="849"/>
      <c r="AK72" s="849"/>
      <c r="AL72" s="849"/>
      <c r="AM72" s="849"/>
      <c r="AN72" s="849"/>
      <c r="AO72" s="849"/>
      <c r="AP72" s="849"/>
      <c r="AQ72" s="849"/>
      <c r="AR72" s="849"/>
      <c r="AS72" s="849"/>
      <c r="AT72" s="849"/>
      <c r="AU72" s="849"/>
      <c r="AV72" s="849"/>
      <c r="AW72" s="1061"/>
      <c r="AX72" s="463"/>
      <c r="AZ72" s="466"/>
    </row>
    <row r="73" spans="1:52" ht="14.45" customHeight="1">
      <c r="A73" s="889"/>
      <c r="B73" s="499"/>
      <c r="C73" s="516" t="s">
        <v>62</v>
      </c>
      <c r="D73" s="516" t="s">
        <v>46</v>
      </c>
      <c r="E73" s="918" t="s">
        <v>437</v>
      </c>
      <c r="F73" s="931"/>
      <c r="G73" s="939"/>
      <c r="H73" s="946"/>
      <c r="I73" s="953"/>
      <c r="J73" s="960"/>
      <c r="K73" s="960"/>
      <c r="L73" s="960"/>
      <c r="M73" s="960"/>
      <c r="N73" s="960"/>
      <c r="O73" s="960"/>
      <c r="P73" s="960"/>
      <c r="Q73" s="964"/>
      <c r="R73" s="1001"/>
      <c r="S73" s="1013"/>
      <c r="T73" s="1001"/>
      <c r="U73" s="1032">
        <f>+S73*T73</f>
        <v>0</v>
      </c>
      <c r="V73" s="1053" t="str">
        <f>+'様式第4-3号 長期修繕計画表'!E73</f>
        <v>年</v>
      </c>
      <c r="W73" s="849"/>
      <c r="X73" s="849"/>
      <c r="Y73" s="849"/>
      <c r="Z73" s="849"/>
      <c r="AA73" s="849"/>
      <c r="AB73" s="849"/>
      <c r="AC73" s="849"/>
      <c r="AD73" s="849"/>
      <c r="AE73" s="849"/>
      <c r="AF73" s="849"/>
      <c r="AG73" s="849"/>
      <c r="AH73" s="849"/>
      <c r="AI73" s="849"/>
      <c r="AJ73" s="849"/>
      <c r="AK73" s="849"/>
      <c r="AL73" s="849"/>
      <c r="AM73" s="849"/>
      <c r="AN73" s="849"/>
      <c r="AO73" s="849"/>
      <c r="AP73" s="849"/>
      <c r="AQ73" s="849"/>
      <c r="AR73" s="849"/>
      <c r="AS73" s="849"/>
      <c r="AT73" s="849"/>
      <c r="AU73" s="849"/>
      <c r="AV73" s="849"/>
      <c r="AW73" s="1061"/>
      <c r="AX73" s="463"/>
      <c r="AZ73" s="466"/>
    </row>
    <row r="74" spans="1:52" ht="14.45" customHeight="1">
      <c r="A74" s="889"/>
      <c r="B74" s="499"/>
      <c r="C74" s="516" t="s">
        <v>4</v>
      </c>
      <c r="D74" s="909" t="s">
        <v>380</v>
      </c>
      <c r="E74" s="918" t="s">
        <v>437</v>
      </c>
      <c r="F74" s="589"/>
      <c r="G74" s="934"/>
      <c r="H74" s="466"/>
      <c r="I74" s="463"/>
      <c r="J74" s="474">
        <v>15</v>
      </c>
      <c r="K74" s="474">
        <v>30</v>
      </c>
      <c r="Q74" s="964"/>
      <c r="R74" s="1001"/>
      <c r="S74" s="1013"/>
      <c r="T74" s="1001"/>
      <c r="U74" s="1032">
        <f>+S74*T74</f>
        <v>0</v>
      </c>
      <c r="V74" s="1053" t="str">
        <f>+'様式第4-3号 長期修繕計画表'!E74</f>
        <v>年</v>
      </c>
      <c r="W74" s="849"/>
      <c r="X74" s="849"/>
      <c r="Y74" s="849"/>
      <c r="Z74" s="849"/>
      <c r="AA74" s="849"/>
      <c r="AB74" s="849"/>
      <c r="AC74" s="849"/>
      <c r="AD74" s="849"/>
      <c r="AE74" s="849"/>
      <c r="AF74" s="849"/>
      <c r="AG74" s="849"/>
      <c r="AH74" s="849"/>
      <c r="AI74" s="849"/>
      <c r="AJ74" s="849"/>
      <c r="AK74" s="849"/>
      <c r="AL74" s="849"/>
      <c r="AM74" s="849"/>
      <c r="AN74" s="849"/>
      <c r="AO74" s="849"/>
      <c r="AP74" s="849"/>
      <c r="AQ74" s="849"/>
      <c r="AR74" s="849"/>
      <c r="AS74" s="849"/>
      <c r="AT74" s="849"/>
      <c r="AU74" s="849"/>
      <c r="AV74" s="849"/>
      <c r="AW74" s="1061"/>
      <c r="AX74" s="463"/>
      <c r="AZ74" s="466"/>
    </row>
    <row r="75" spans="1:52" ht="14.45" customHeight="1">
      <c r="A75" s="892"/>
      <c r="B75" s="497" t="s">
        <v>344</v>
      </c>
      <c r="C75" s="510"/>
      <c r="D75" s="510"/>
      <c r="E75" s="510"/>
      <c r="F75" s="510"/>
      <c r="G75" s="594"/>
      <c r="H75" s="612"/>
      <c r="I75" s="628"/>
      <c r="J75" s="594"/>
      <c r="K75" s="594"/>
      <c r="L75" s="594"/>
      <c r="M75" s="594"/>
      <c r="N75" s="594"/>
      <c r="O75" s="594"/>
      <c r="P75" s="594"/>
      <c r="Q75" s="965"/>
      <c r="R75" s="985"/>
      <c r="S75" s="1006"/>
      <c r="T75" s="985"/>
      <c r="U75" s="993">
        <f>SUM(U76:U78)</f>
        <v>0</v>
      </c>
      <c r="V75" s="1044"/>
      <c r="W75" s="849"/>
      <c r="X75" s="849"/>
      <c r="Y75" s="849"/>
      <c r="Z75" s="849"/>
      <c r="AA75" s="849"/>
      <c r="AB75" s="849"/>
      <c r="AC75" s="849"/>
      <c r="AD75" s="849"/>
      <c r="AE75" s="849"/>
      <c r="AF75" s="849"/>
      <c r="AG75" s="849"/>
      <c r="AH75" s="849"/>
      <c r="AI75" s="849"/>
      <c r="AJ75" s="849"/>
      <c r="AK75" s="849"/>
      <c r="AL75" s="849"/>
      <c r="AM75" s="849"/>
      <c r="AN75" s="849"/>
      <c r="AO75" s="849"/>
      <c r="AP75" s="849"/>
      <c r="AQ75" s="849"/>
      <c r="AR75" s="849"/>
      <c r="AS75" s="849"/>
      <c r="AT75" s="849"/>
      <c r="AU75" s="849"/>
      <c r="AV75" s="849"/>
      <c r="AW75" s="1061"/>
      <c r="AX75" s="463"/>
      <c r="AZ75" s="466"/>
    </row>
    <row r="76" spans="1:52" ht="14.45" customHeight="1">
      <c r="A76" s="889"/>
      <c r="B76" s="499" t="s">
        <v>323</v>
      </c>
      <c r="C76" s="516" t="s">
        <v>168</v>
      </c>
      <c r="D76" s="909" t="s">
        <v>74</v>
      </c>
      <c r="E76" s="918" t="s">
        <v>437</v>
      </c>
      <c r="F76" s="503"/>
      <c r="G76" s="602"/>
      <c r="H76" s="619"/>
      <c r="I76" s="635"/>
      <c r="J76" s="645">
        <v>20</v>
      </c>
      <c r="K76" s="645"/>
      <c r="L76" s="645"/>
      <c r="M76" s="645"/>
      <c r="N76" s="645"/>
      <c r="O76" s="645"/>
      <c r="P76" s="645"/>
      <c r="Q76" s="964"/>
      <c r="R76" s="1001"/>
      <c r="S76" s="1013"/>
      <c r="T76" s="1001"/>
      <c r="U76" s="1032">
        <f>+S76*T76</f>
        <v>0</v>
      </c>
      <c r="V76" s="1053" t="str">
        <f>+'様式第4-3号 長期修繕計画表'!E76</f>
        <v>年</v>
      </c>
      <c r="W76" s="849"/>
      <c r="X76" s="849"/>
      <c r="Y76" s="849"/>
      <c r="Z76" s="849"/>
      <c r="AA76" s="849"/>
      <c r="AB76" s="849"/>
      <c r="AC76" s="849"/>
      <c r="AD76" s="849"/>
      <c r="AE76" s="849"/>
      <c r="AF76" s="849"/>
      <c r="AG76" s="849"/>
      <c r="AH76" s="849"/>
      <c r="AI76" s="849"/>
      <c r="AJ76" s="849"/>
      <c r="AK76" s="849"/>
      <c r="AL76" s="849"/>
      <c r="AM76" s="849"/>
      <c r="AN76" s="849"/>
      <c r="AO76" s="849"/>
      <c r="AP76" s="849"/>
      <c r="AQ76" s="849"/>
      <c r="AR76" s="849"/>
      <c r="AS76" s="849"/>
      <c r="AT76" s="849"/>
      <c r="AU76" s="849"/>
      <c r="AV76" s="849"/>
      <c r="AW76" s="1061"/>
      <c r="AX76" s="463"/>
      <c r="AZ76" s="466"/>
    </row>
    <row r="77" spans="1:52" ht="14.45" customHeight="1">
      <c r="A77" s="889"/>
      <c r="B77" s="499" t="s">
        <v>5</v>
      </c>
      <c r="C77" s="516" t="s">
        <v>346</v>
      </c>
      <c r="D77" s="909" t="s">
        <v>281</v>
      </c>
      <c r="E77" s="918" t="s">
        <v>437</v>
      </c>
      <c r="F77" s="503"/>
      <c r="G77" s="602"/>
      <c r="H77" s="619"/>
      <c r="I77" s="635"/>
      <c r="J77" s="645">
        <v>25</v>
      </c>
      <c r="K77" s="645"/>
      <c r="L77" s="645"/>
      <c r="M77" s="645"/>
      <c r="N77" s="645"/>
      <c r="O77" s="645"/>
      <c r="P77" s="645"/>
      <c r="Q77" s="964"/>
      <c r="R77" s="1001"/>
      <c r="S77" s="1013"/>
      <c r="T77" s="1001"/>
      <c r="U77" s="1032">
        <f>+S77*T77</f>
        <v>0</v>
      </c>
      <c r="V77" s="1053" t="str">
        <f>+'様式第4-3号 長期修繕計画表'!E77</f>
        <v>年</v>
      </c>
      <c r="W77" s="849"/>
      <c r="X77" s="849"/>
      <c r="Y77" s="849"/>
      <c r="Z77" s="849"/>
      <c r="AA77" s="849"/>
      <c r="AB77" s="849"/>
      <c r="AC77" s="849"/>
      <c r="AD77" s="849"/>
      <c r="AE77" s="849"/>
      <c r="AF77" s="849"/>
      <c r="AG77" s="849"/>
      <c r="AH77" s="849"/>
      <c r="AI77" s="849"/>
      <c r="AJ77" s="849"/>
      <c r="AK77" s="849"/>
      <c r="AL77" s="849"/>
      <c r="AM77" s="849"/>
      <c r="AN77" s="849"/>
      <c r="AO77" s="849"/>
      <c r="AP77" s="849"/>
      <c r="AQ77" s="849"/>
      <c r="AR77" s="849"/>
      <c r="AS77" s="849"/>
      <c r="AT77" s="849"/>
      <c r="AU77" s="849"/>
      <c r="AV77" s="849"/>
      <c r="AW77" s="1061"/>
      <c r="AX77" s="463"/>
      <c r="AZ77" s="466"/>
    </row>
    <row r="78" spans="1:52" ht="14.45" customHeight="1">
      <c r="A78" s="889"/>
      <c r="B78" s="499"/>
      <c r="C78" s="516" t="s">
        <v>347</v>
      </c>
      <c r="D78" s="909" t="s">
        <v>174</v>
      </c>
      <c r="E78" s="918" t="s">
        <v>437</v>
      </c>
      <c r="F78" s="503"/>
      <c r="G78" s="602"/>
      <c r="H78" s="619"/>
      <c r="I78" s="635"/>
      <c r="J78" s="645">
        <v>25</v>
      </c>
      <c r="K78" s="645"/>
      <c r="L78" s="645"/>
      <c r="M78" s="645"/>
      <c r="N78" s="645"/>
      <c r="O78" s="645"/>
      <c r="P78" s="645"/>
      <c r="Q78" s="964"/>
      <c r="R78" s="1001"/>
      <c r="S78" s="1013"/>
      <c r="T78" s="1001"/>
      <c r="U78" s="1032">
        <f>+S78*T78</f>
        <v>0</v>
      </c>
      <c r="V78" s="1053" t="str">
        <f>+'様式第4-3号 長期修繕計画表'!E78</f>
        <v>年</v>
      </c>
      <c r="W78" s="849"/>
      <c r="X78" s="849"/>
      <c r="Y78" s="849"/>
      <c r="Z78" s="849"/>
      <c r="AA78" s="849"/>
      <c r="AB78" s="849"/>
      <c r="AC78" s="849"/>
      <c r="AD78" s="849"/>
      <c r="AE78" s="849"/>
      <c r="AF78" s="849"/>
      <c r="AG78" s="849"/>
      <c r="AH78" s="849"/>
      <c r="AI78" s="849"/>
      <c r="AJ78" s="849"/>
      <c r="AK78" s="849"/>
      <c r="AL78" s="849"/>
      <c r="AM78" s="849"/>
      <c r="AN78" s="849"/>
      <c r="AO78" s="849"/>
      <c r="AP78" s="849"/>
      <c r="AQ78" s="849"/>
      <c r="AR78" s="849"/>
      <c r="AS78" s="849"/>
      <c r="AT78" s="849"/>
      <c r="AU78" s="849"/>
      <c r="AV78" s="849"/>
      <c r="AW78" s="1061"/>
      <c r="AX78" s="463"/>
      <c r="AZ78" s="466"/>
    </row>
    <row r="79" spans="1:52" ht="14.45" customHeight="1">
      <c r="A79" s="892"/>
      <c r="B79" s="497" t="s">
        <v>122</v>
      </c>
      <c r="C79" s="507"/>
      <c r="D79" s="507"/>
      <c r="E79" s="510"/>
      <c r="F79" s="510"/>
      <c r="G79" s="594"/>
      <c r="H79" s="612"/>
      <c r="I79" s="628"/>
      <c r="J79" s="594"/>
      <c r="K79" s="594"/>
      <c r="L79" s="594"/>
      <c r="M79" s="594"/>
      <c r="N79" s="594"/>
      <c r="O79" s="594"/>
      <c r="P79" s="594"/>
      <c r="Q79" s="965"/>
      <c r="R79" s="985"/>
      <c r="S79" s="1006"/>
      <c r="T79" s="985"/>
      <c r="U79" s="993">
        <f>SUM(U80:U81)</f>
        <v>0</v>
      </c>
      <c r="V79" s="1044"/>
      <c r="W79" s="849"/>
      <c r="X79" s="849"/>
      <c r="Y79" s="849"/>
      <c r="Z79" s="849"/>
      <c r="AA79" s="849"/>
      <c r="AB79" s="849"/>
      <c r="AC79" s="849"/>
      <c r="AD79" s="849"/>
      <c r="AE79" s="849"/>
      <c r="AF79" s="849"/>
      <c r="AG79" s="849"/>
      <c r="AH79" s="849"/>
      <c r="AI79" s="849"/>
      <c r="AJ79" s="849"/>
      <c r="AK79" s="849"/>
      <c r="AL79" s="849"/>
      <c r="AM79" s="849"/>
      <c r="AN79" s="849"/>
      <c r="AO79" s="849"/>
      <c r="AP79" s="849"/>
      <c r="AQ79" s="849"/>
      <c r="AR79" s="849"/>
      <c r="AS79" s="849"/>
      <c r="AT79" s="849"/>
      <c r="AU79" s="849"/>
      <c r="AV79" s="849"/>
      <c r="AW79" s="1061"/>
      <c r="AX79" s="463"/>
      <c r="AZ79" s="466"/>
    </row>
    <row r="80" spans="1:52" ht="14.45" customHeight="1">
      <c r="A80" s="889"/>
      <c r="B80" s="500" t="s">
        <v>5</v>
      </c>
      <c r="C80" s="517" t="s">
        <v>90</v>
      </c>
      <c r="D80" s="912" t="s">
        <v>493</v>
      </c>
      <c r="E80" s="542" t="s">
        <v>136</v>
      </c>
      <c r="F80" s="927"/>
      <c r="G80" s="935"/>
      <c r="H80" s="942"/>
      <c r="I80" s="949"/>
      <c r="J80" s="959">
        <v>15</v>
      </c>
      <c r="K80" s="959"/>
      <c r="L80" s="959"/>
      <c r="M80" s="959"/>
      <c r="N80" s="959"/>
      <c r="O80" s="959"/>
      <c r="P80" s="959"/>
      <c r="Q80" s="966"/>
      <c r="R80" s="986"/>
      <c r="S80" s="1007"/>
      <c r="T80" s="986"/>
      <c r="U80" s="1034">
        <f>+S80*T80</f>
        <v>0</v>
      </c>
      <c r="V80" s="1047" t="str">
        <f>+'様式第4-3号 長期修繕計画表'!E80</f>
        <v>年</v>
      </c>
      <c r="W80" s="849"/>
      <c r="X80" s="849"/>
      <c r="Y80" s="849"/>
      <c r="Z80" s="849"/>
      <c r="AA80" s="849"/>
      <c r="AB80" s="849"/>
      <c r="AC80" s="849"/>
      <c r="AD80" s="849"/>
      <c r="AE80" s="849"/>
      <c r="AF80" s="849"/>
      <c r="AG80" s="849"/>
      <c r="AH80" s="849"/>
      <c r="AI80" s="849"/>
      <c r="AJ80" s="849"/>
      <c r="AK80" s="849"/>
      <c r="AL80" s="849"/>
      <c r="AM80" s="849"/>
      <c r="AN80" s="849"/>
      <c r="AO80" s="849"/>
      <c r="AP80" s="849"/>
      <c r="AQ80" s="849"/>
      <c r="AR80" s="849"/>
      <c r="AS80" s="849"/>
      <c r="AT80" s="849"/>
      <c r="AU80" s="849"/>
      <c r="AV80" s="849"/>
      <c r="AW80" s="1061"/>
      <c r="AX80" s="463"/>
      <c r="AZ80" s="466"/>
    </row>
    <row r="81" spans="1:52" ht="14.45" customHeight="1">
      <c r="A81" s="889"/>
      <c r="B81" s="897"/>
      <c r="C81" s="518"/>
      <c r="D81" s="914" t="s">
        <v>321</v>
      </c>
      <c r="E81" s="921" t="s">
        <v>437</v>
      </c>
      <c r="F81" s="928"/>
      <c r="G81" s="936"/>
      <c r="H81" s="943"/>
      <c r="I81" s="950"/>
      <c r="J81" s="956"/>
      <c r="K81" s="956"/>
      <c r="L81" s="956"/>
      <c r="M81" s="956"/>
      <c r="N81" s="956"/>
      <c r="O81" s="956"/>
      <c r="P81" s="956"/>
      <c r="Q81" s="967"/>
      <c r="R81" s="987"/>
      <c r="S81" s="1008"/>
      <c r="T81" s="987"/>
      <c r="U81" s="1038">
        <f>+S81*T81</f>
        <v>0</v>
      </c>
      <c r="V81" s="1056" t="str">
        <f>+'様式第4-3号 長期修繕計画表'!E81</f>
        <v>年</v>
      </c>
      <c r="W81" s="849"/>
      <c r="X81" s="849"/>
      <c r="Y81" s="849"/>
      <c r="Z81" s="849"/>
      <c r="AA81" s="849"/>
      <c r="AB81" s="849"/>
      <c r="AC81" s="849"/>
      <c r="AD81" s="849"/>
      <c r="AE81" s="849"/>
      <c r="AF81" s="849"/>
      <c r="AG81" s="849"/>
      <c r="AH81" s="849"/>
      <c r="AI81" s="849"/>
      <c r="AJ81" s="849"/>
      <c r="AK81" s="849"/>
      <c r="AL81" s="849"/>
      <c r="AM81" s="849"/>
      <c r="AN81" s="849"/>
      <c r="AO81" s="849"/>
      <c r="AP81" s="849"/>
      <c r="AQ81" s="849"/>
      <c r="AR81" s="849"/>
      <c r="AS81" s="849"/>
      <c r="AT81" s="849"/>
      <c r="AU81" s="849"/>
      <c r="AV81" s="849"/>
      <c r="AW81" s="1061"/>
      <c r="AX81" s="463"/>
      <c r="AZ81" s="466"/>
    </row>
    <row r="82" spans="1:52" ht="14.45" customHeight="1">
      <c r="A82" s="892"/>
      <c r="B82" s="497" t="s">
        <v>349</v>
      </c>
      <c r="C82" s="510"/>
      <c r="D82" s="510"/>
      <c r="E82" s="510"/>
      <c r="F82" s="510"/>
      <c r="G82" s="594"/>
      <c r="H82" s="612"/>
      <c r="I82" s="628"/>
      <c r="J82" s="594"/>
      <c r="K82" s="594"/>
      <c r="L82" s="594"/>
      <c r="M82" s="594"/>
      <c r="N82" s="594"/>
      <c r="O82" s="594"/>
      <c r="P82" s="594"/>
      <c r="Q82" s="965"/>
      <c r="R82" s="985"/>
      <c r="S82" s="1006"/>
      <c r="T82" s="985"/>
      <c r="U82" s="993">
        <f>SUM(U83:U86)</f>
        <v>0</v>
      </c>
      <c r="V82" s="1044"/>
      <c r="W82" s="849"/>
      <c r="X82" s="849"/>
      <c r="Y82" s="849"/>
      <c r="Z82" s="849"/>
      <c r="AA82" s="849"/>
      <c r="AB82" s="849"/>
      <c r="AC82" s="849"/>
      <c r="AD82" s="849"/>
      <c r="AE82" s="849"/>
      <c r="AF82" s="849"/>
      <c r="AG82" s="849"/>
      <c r="AH82" s="849"/>
      <c r="AI82" s="849"/>
      <c r="AJ82" s="849"/>
      <c r="AK82" s="849"/>
      <c r="AL82" s="849"/>
      <c r="AM82" s="849"/>
      <c r="AN82" s="849"/>
      <c r="AO82" s="849"/>
      <c r="AP82" s="849"/>
      <c r="AQ82" s="849"/>
      <c r="AR82" s="849"/>
      <c r="AS82" s="849"/>
      <c r="AT82" s="849"/>
      <c r="AU82" s="849"/>
      <c r="AV82" s="849"/>
      <c r="AW82" s="1061"/>
      <c r="AX82" s="463"/>
      <c r="AZ82" s="466"/>
    </row>
    <row r="83" spans="1:52" ht="14.45" customHeight="1">
      <c r="A83" s="889"/>
      <c r="B83" s="500" t="s">
        <v>323</v>
      </c>
      <c r="C83" s="517" t="s">
        <v>166</v>
      </c>
      <c r="D83" s="912" t="s">
        <v>226</v>
      </c>
      <c r="E83" s="543" t="s">
        <v>136</v>
      </c>
      <c r="F83" s="929"/>
      <c r="G83" s="937"/>
      <c r="H83" s="944"/>
      <c r="I83" s="951"/>
      <c r="J83" s="957">
        <v>5</v>
      </c>
      <c r="K83" s="957">
        <v>10</v>
      </c>
      <c r="L83" s="957">
        <v>15</v>
      </c>
      <c r="M83" s="957"/>
      <c r="N83" s="957"/>
      <c r="O83" s="957"/>
      <c r="P83" s="957"/>
      <c r="Q83" s="968"/>
      <c r="R83" s="988"/>
      <c r="S83" s="1009"/>
      <c r="T83" s="988"/>
      <c r="U83" s="1034">
        <f>+S83*T83</f>
        <v>0</v>
      </c>
      <c r="V83" s="1045" t="str">
        <f>+'様式第4-3号 長期修繕計画表'!E83</f>
        <v>年</v>
      </c>
      <c r="W83" s="849"/>
      <c r="X83" s="849"/>
      <c r="Y83" s="849"/>
      <c r="Z83" s="849"/>
      <c r="AA83" s="849"/>
      <c r="AB83" s="849"/>
      <c r="AC83" s="849"/>
      <c r="AD83" s="849"/>
      <c r="AE83" s="849"/>
      <c r="AF83" s="849"/>
      <c r="AG83" s="849"/>
      <c r="AH83" s="849"/>
      <c r="AI83" s="849"/>
      <c r="AJ83" s="849"/>
      <c r="AK83" s="849"/>
      <c r="AL83" s="849"/>
      <c r="AM83" s="849"/>
      <c r="AN83" s="849"/>
      <c r="AO83" s="849"/>
      <c r="AP83" s="849"/>
      <c r="AQ83" s="849"/>
      <c r="AR83" s="849"/>
      <c r="AS83" s="849"/>
      <c r="AT83" s="849"/>
      <c r="AU83" s="849"/>
      <c r="AV83" s="849"/>
      <c r="AW83" s="1061"/>
      <c r="AX83" s="463"/>
      <c r="AZ83" s="466"/>
    </row>
    <row r="84" spans="1:52" ht="14.45" customHeight="1">
      <c r="A84" s="889"/>
      <c r="B84" s="897"/>
      <c r="C84" s="518"/>
      <c r="D84" s="913"/>
      <c r="E84" s="924" t="s">
        <v>165</v>
      </c>
      <c r="F84" s="930"/>
      <c r="G84" s="938"/>
      <c r="H84" s="945"/>
      <c r="I84" s="952"/>
      <c r="J84" s="958"/>
      <c r="K84" s="958"/>
      <c r="L84" s="958"/>
      <c r="M84" s="958"/>
      <c r="N84" s="958"/>
      <c r="O84" s="958"/>
      <c r="P84" s="958"/>
      <c r="Q84" s="979"/>
      <c r="R84" s="1002"/>
      <c r="S84" s="1022"/>
      <c r="T84" s="1002"/>
      <c r="U84" s="1038">
        <f>+S84*T84</f>
        <v>0</v>
      </c>
      <c r="V84" s="1055" t="str">
        <f>+'様式第4-3号 長期修繕計画表'!E84</f>
        <v>年</v>
      </c>
      <c r="W84" s="849"/>
      <c r="X84" s="849"/>
      <c r="Y84" s="849"/>
      <c r="Z84" s="849"/>
      <c r="AA84" s="849"/>
      <c r="AB84" s="849"/>
      <c r="AC84" s="849"/>
      <c r="AD84" s="849"/>
      <c r="AE84" s="849"/>
      <c r="AF84" s="849"/>
      <c r="AG84" s="849"/>
      <c r="AH84" s="849"/>
      <c r="AI84" s="849"/>
      <c r="AJ84" s="849"/>
      <c r="AK84" s="849"/>
      <c r="AL84" s="849"/>
      <c r="AM84" s="849"/>
      <c r="AN84" s="849"/>
      <c r="AO84" s="849"/>
      <c r="AP84" s="849"/>
      <c r="AQ84" s="849"/>
      <c r="AR84" s="849"/>
      <c r="AS84" s="849"/>
      <c r="AT84" s="849"/>
      <c r="AU84" s="849"/>
      <c r="AV84" s="849"/>
      <c r="AW84" s="1061"/>
      <c r="AX84" s="463"/>
      <c r="AZ84" s="466"/>
    </row>
    <row r="85" spans="1:52" ht="14.45" customHeight="1">
      <c r="A85" s="889"/>
      <c r="B85" s="500"/>
      <c r="C85" s="517" t="s">
        <v>351</v>
      </c>
      <c r="D85" s="517" t="s">
        <v>494</v>
      </c>
      <c r="E85" s="917" t="s">
        <v>286</v>
      </c>
      <c r="F85" s="589"/>
      <c r="G85" s="934"/>
      <c r="H85" s="466"/>
      <c r="I85" s="463"/>
      <c r="Q85" s="966"/>
      <c r="R85" s="986"/>
      <c r="S85" s="1007"/>
      <c r="T85" s="986"/>
      <c r="U85" s="1034">
        <f>+S85*T85</f>
        <v>0</v>
      </c>
      <c r="V85" s="1045" t="str">
        <f>+'様式第4-3号 長期修繕計画表'!E85</f>
        <v>年</v>
      </c>
      <c r="W85" s="849"/>
      <c r="X85" s="849"/>
      <c r="Y85" s="849"/>
      <c r="Z85" s="849"/>
      <c r="AA85" s="849"/>
      <c r="AB85" s="849"/>
      <c r="AC85" s="849"/>
      <c r="AD85" s="849"/>
      <c r="AE85" s="849"/>
      <c r="AF85" s="849"/>
      <c r="AG85" s="849"/>
      <c r="AH85" s="849"/>
      <c r="AI85" s="849"/>
      <c r="AJ85" s="849"/>
      <c r="AK85" s="849"/>
      <c r="AL85" s="849"/>
      <c r="AM85" s="849"/>
      <c r="AN85" s="849"/>
      <c r="AO85" s="849"/>
      <c r="AP85" s="849"/>
      <c r="AQ85" s="849"/>
      <c r="AR85" s="849"/>
      <c r="AS85" s="849"/>
      <c r="AT85" s="849"/>
      <c r="AU85" s="849"/>
      <c r="AV85" s="849"/>
      <c r="AW85" s="1061"/>
      <c r="AX85" s="463"/>
      <c r="AZ85" s="466"/>
    </row>
    <row r="86" spans="1:52" ht="14.45" customHeight="1">
      <c r="A86" s="889"/>
      <c r="B86" s="897"/>
      <c r="C86" s="518"/>
      <c r="D86" s="908"/>
      <c r="E86" s="921" t="s">
        <v>437</v>
      </c>
      <c r="F86" s="928"/>
      <c r="G86" s="936"/>
      <c r="H86" s="943"/>
      <c r="I86" s="950"/>
      <c r="J86" s="956"/>
      <c r="K86" s="956"/>
      <c r="L86" s="956"/>
      <c r="M86" s="956"/>
      <c r="N86" s="956"/>
      <c r="O86" s="956"/>
      <c r="P86" s="956"/>
      <c r="Q86" s="967"/>
      <c r="R86" s="987"/>
      <c r="S86" s="1008"/>
      <c r="T86" s="987"/>
      <c r="U86" s="1038">
        <f>+S86*T86</f>
        <v>0</v>
      </c>
      <c r="V86" s="1055" t="str">
        <f>+'様式第4-3号 長期修繕計画表'!E86</f>
        <v>年</v>
      </c>
      <c r="W86" s="849"/>
      <c r="X86" s="849"/>
      <c r="Y86" s="849"/>
      <c r="Z86" s="849"/>
      <c r="AA86" s="849"/>
      <c r="AB86" s="849"/>
      <c r="AC86" s="849"/>
      <c r="AD86" s="849"/>
      <c r="AE86" s="849"/>
      <c r="AF86" s="849"/>
      <c r="AG86" s="849"/>
      <c r="AH86" s="849"/>
      <c r="AI86" s="849"/>
      <c r="AJ86" s="849"/>
      <c r="AK86" s="849"/>
      <c r="AL86" s="849"/>
      <c r="AM86" s="849"/>
      <c r="AN86" s="849"/>
      <c r="AO86" s="849"/>
      <c r="AP86" s="849"/>
      <c r="AQ86" s="849"/>
      <c r="AR86" s="849"/>
      <c r="AS86" s="849"/>
      <c r="AT86" s="849"/>
      <c r="AU86" s="849"/>
      <c r="AV86" s="849"/>
      <c r="AW86" s="1061"/>
      <c r="AX86" s="463"/>
      <c r="AZ86" s="466"/>
    </row>
    <row r="87" spans="1:52" ht="14.45" customHeight="1">
      <c r="A87" s="891" t="s">
        <v>449</v>
      </c>
      <c r="B87" s="497" t="s">
        <v>352</v>
      </c>
      <c r="C87" s="510"/>
      <c r="D87" s="510"/>
      <c r="E87" s="510"/>
      <c r="F87" s="510"/>
      <c r="G87" s="594"/>
      <c r="H87" s="612"/>
      <c r="I87" s="628"/>
      <c r="J87" s="594"/>
      <c r="K87" s="594"/>
      <c r="L87" s="594"/>
      <c r="M87" s="594"/>
      <c r="N87" s="594"/>
      <c r="O87" s="594"/>
      <c r="P87" s="594"/>
      <c r="Q87" s="965"/>
      <c r="R87" s="985"/>
      <c r="S87" s="1006"/>
      <c r="T87" s="985"/>
      <c r="U87" s="993">
        <f>SUM(U88:U89)</f>
        <v>0</v>
      </c>
      <c r="V87" s="1044"/>
      <c r="W87" s="849"/>
      <c r="X87" s="849"/>
      <c r="Y87" s="849"/>
      <c r="Z87" s="849"/>
      <c r="AA87" s="849"/>
      <c r="AB87" s="849"/>
      <c r="AC87" s="849"/>
      <c r="AD87" s="849"/>
      <c r="AE87" s="849"/>
      <c r="AF87" s="849"/>
      <c r="AG87" s="849"/>
      <c r="AH87" s="849"/>
      <c r="AI87" s="849"/>
      <c r="AJ87" s="849"/>
      <c r="AK87" s="849"/>
      <c r="AL87" s="849"/>
      <c r="AM87" s="849"/>
      <c r="AN87" s="849"/>
      <c r="AO87" s="849"/>
      <c r="AP87" s="849"/>
      <c r="AQ87" s="849"/>
      <c r="AR87" s="849"/>
      <c r="AS87" s="849"/>
      <c r="AT87" s="849"/>
      <c r="AU87" s="849"/>
      <c r="AV87" s="849"/>
      <c r="AW87" s="1061"/>
      <c r="AX87" s="463"/>
      <c r="AZ87" s="466"/>
    </row>
    <row r="88" spans="1:52" ht="14.45" customHeight="1">
      <c r="A88" s="889" t="s">
        <v>441</v>
      </c>
      <c r="B88" s="499"/>
      <c r="C88" s="522" t="s">
        <v>354</v>
      </c>
      <c r="D88" s="911" t="s">
        <v>466</v>
      </c>
      <c r="E88" s="918" t="s">
        <v>450</v>
      </c>
      <c r="F88" s="503"/>
      <c r="G88" s="602"/>
      <c r="H88" s="619"/>
      <c r="I88" s="635"/>
      <c r="J88" s="645">
        <v>24</v>
      </c>
      <c r="K88" s="645">
        <v>48</v>
      </c>
      <c r="L88" s="645"/>
      <c r="M88" s="645"/>
      <c r="N88" s="645"/>
      <c r="O88" s="645"/>
      <c r="P88" s="645"/>
      <c r="Q88" s="964"/>
      <c r="R88" s="1001"/>
      <c r="S88" s="1013"/>
      <c r="T88" s="1001"/>
      <c r="U88" s="1032">
        <f>+S88*T88</f>
        <v>0</v>
      </c>
      <c r="V88" s="1053" t="str">
        <f>+'様式第4-3号 長期修繕計画表'!E88</f>
        <v>年</v>
      </c>
      <c r="W88" s="849"/>
      <c r="X88" s="849"/>
      <c r="Y88" s="849"/>
      <c r="Z88" s="849"/>
      <c r="AA88" s="849"/>
      <c r="AB88" s="849"/>
      <c r="AC88" s="849"/>
      <c r="AD88" s="849"/>
      <c r="AE88" s="849"/>
      <c r="AF88" s="849"/>
      <c r="AG88" s="849"/>
      <c r="AH88" s="849"/>
      <c r="AI88" s="849"/>
      <c r="AJ88" s="849"/>
      <c r="AK88" s="849"/>
      <c r="AL88" s="849"/>
      <c r="AM88" s="849"/>
      <c r="AN88" s="849"/>
      <c r="AO88" s="849"/>
      <c r="AP88" s="849"/>
      <c r="AQ88" s="849"/>
      <c r="AR88" s="849"/>
      <c r="AS88" s="849"/>
      <c r="AT88" s="849"/>
      <c r="AU88" s="849"/>
      <c r="AV88" s="849"/>
      <c r="AW88" s="1061"/>
      <c r="AX88" s="463"/>
      <c r="AZ88" s="466"/>
    </row>
    <row r="89" spans="1:52" ht="14.45" customHeight="1">
      <c r="A89" s="893" t="s">
        <v>201</v>
      </c>
      <c r="B89" s="499"/>
      <c r="C89" s="522" t="s">
        <v>216</v>
      </c>
      <c r="D89" s="911" t="s">
        <v>495</v>
      </c>
      <c r="E89" s="918" t="s">
        <v>272</v>
      </c>
      <c r="F89" s="503"/>
      <c r="G89" s="602"/>
      <c r="H89" s="619"/>
      <c r="I89" s="635"/>
      <c r="J89" s="645">
        <v>24</v>
      </c>
      <c r="K89" s="645">
        <v>48</v>
      </c>
      <c r="L89" s="645"/>
      <c r="M89" s="645"/>
      <c r="N89" s="645"/>
      <c r="O89" s="645"/>
      <c r="P89" s="645"/>
      <c r="Q89" s="964"/>
      <c r="R89" s="1001"/>
      <c r="S89" s="1013"/>
      <c r="T89" s="1001"/>
      <c r="U89" s="1032">
        <f>+S89*T89</f>
        <v>0</v>
      </c>
      <c r="V89" s="1053" t="str">
        <f>+'様式第4-3号 長期修繕計画表'!E89</f>
        <v>年</v>
      </c>
      <c r="W89" s="849"/>
      <c r="X89" s="849"/>
      <c r="Y89" s="849"/>
      <c r="Z89" s="849"/>
      <c r="AA89" s="849"/>
      <c r="AB89" s="849"/>
      <c r="AC89" s="849"/>
      <c r="AD89" s="849"/>
      <c r="AE89" s="849"/>
      <c r="AF89" s="849"/>
      <c r="AG89" s="849"/>
      <c r="AH89" s="849"/>
      <c r="AI89" s="849"/>
      <c r="AJ89" s="849"/>
      <c r="AK89" s="849"/>
      <c r="AL89" s="849"/>
      <c r="AM89" s="849"/>
      <c r="AN89" s="849"/>
      <c r="AO89" s="849"/>
      <c r="AP89" s="849"/>
      <c r="AQ89" s="849"/>
      <c r="AR89" s="849"/>
      <c r="AS89" s="849"/>
      <c r="AT89" s="849"/>
      <c r="AU89" s="849"/>
      <c r="AV89" s="849"/>
      <c r="AW89" s="1061"/>
      <c r="AX89" s="463"/>
      <c r="AZ89" s="466"/>
    </row>
    <row r="90" spans="1:52" ht="14.45" customHeight="1">
      <c r="A90" s="892" t="s">
        <v>214</v>
      </c>
      <c r="B90" s="497" t="s">
        <v>23</v>
      </c>
      <c r="C90" s="510"/>
      <c r="D90" s="510"/>
      <c r="E90" s="510"/>
      <c r="F90" s="510"/>
      <c r="G90" s="594"/>
      <c r="H90" s="612"/>
      <c r="I90" s="628"/>
      <c r="J90" s="594"/>
      <c r="K90" s="594"/>
      <c r="L90" s="594"/>
      <c r="M90" s="594"/>
      <c r="N90" s="594"/>
      <c r="O90" s="594"/>
      <c r="P90" s="594"/>
      <c r="Q90" s="965"/>
      <c r="R90" s="985"/>
      <c r="S90" s="1006"/>
      <c r="T90" s="985"/>
      <c r="U90" s="993">
        <f>SUM(U91:U94)</f>
        <v>0</v>
      </c>
      <c r="V90" s="1044"/>
      <c r="W90" s="849"/>
      <c r="X90" s="849"/>
      <c r="Y90" s="849"/>
      <c r="Z90" s="849"/>
      <c r="AA90" s="849"/>
      <c r="AB90" s="849"/>
      <c r="AC90" s="849"/>
      <c r="AD90" s="849"/>
      <c r="AE90" s="849"/>
      <c r="AF90" s="849"/>
      <c r="AG90" s="849"/>
      <c r="AH90" s="849"/>
      <c r="AI90" s="849"/>
      <c r="AJ90" s="849"/>
      <c r="AK90" s="849"/>
      <c r="AL90" s="849"/>
      <c r="AM90" s="849"/>
      <c r="AN90" s="849"/>
      <c r="AO90" s="849"/>
      <c r="AP90" s="849"/>
      <c r="AQ90" s="849"/>
      <c r="AR90" s="849"/>
      <c r="AS90" s="849"/>
      <c r="AT90" s="849"/>
      <c r="AU90" s="849"/>
      <c r="AV90" s="849"/>
      <c r="AW90" s="1061"/>
      <c r="AX90" s="463"/>
      <c r="AZ90" s="466"/>
    </row>
    <row r="91" spans="1:52" ht="14.45" customHeight="1">
      <c r="A91" s="889"/>
      <c r="B91" s="499" t="s">
        <v>323</v>
      </c>
      <c r="C91" s="522" t="s">
        <v>290</v>
      </c>
      <c r="D91" s="911" t="s">
        <v>248</v>
      </c>
      <c r="E91" s="538"/>
      <c r="F91" s="503"/>
      <c r="G91" s="602"/>
      <c r="H91" s="619"/>
      <c r="I91" s="635"/>
      <c r="J91" s="645"/>
      <c r="K91" s="645"/>
      <c r="L91" s="645"/>
      <c r="M91" s="645"/>
      <c r="N91" s="645"/>
      <c r="O91" s="645"/>
      <c r="P91" s="645"/>
      <c r="Q91" s="964"/>
      <c r="R91" s="1001"/>
      <c r="S91" s="1013"/>
      <c r="T91" s="1001"/>
      <c r="U91" s="1032">
        <f>+S91*T91</f>
        <v>0</v>
      </c>
      <c r="V91" s="1053" t="str">
        <f>+'様式第4-3号 長期修繕計画表'!E91</f>
        <v xml:space="preserve">年
</v>
      </c>
      <c r="W91" s="849"/>
      <c r="X91" s="849"/>
      <c r="Y91" s="849"/>
      <c r="Z91" s="849"/>
      <c r="AA91" s="849"/>
      <c r="AB91" s="849"/>
      <c r="AC91" s="849"/>
      <c r="AD91" s="849"/>
      <c r="AE91" s="849"/>
      <c r="AF91" s="849"/>
      <c r="AG91" s="849"/>
      <c r="AH91" s="849"/>
      <c r="AI91" s="849"/>
      <c r="AJ91" s="849"/>
      <c r="AK91" s="849"/>
      <c r="AL91" s="849"/>
      <c r="AM91" s="849"/>
      <c r="AN91" s="849"/>
      <c r="AO91" s="849"/>
      <c r="AP91" s="849"/>
      <c r="AQ91" s="849"/>
      <c r="AR91" s="849"/>
      <c r="AS91" s="849"/>
      <c r="AT91" s="849"/>
      <c r="AU91" s="849"/>
      <c r="AV91" s="849"/>
      <c r="AW91" s="1061"/>
      <c r="AX91" s="463"/>
      <c r="AZ91" s="466"/>
    </row>
    <row r="92" spans="1:52" ht="14.45" customHeight="1">
      <c r="A92" s="889"/>
      <c r="B92" s="499"/>
      <c r="C92" s="522" t="s">
        <v>452</v>
      </c>
      <c r="D92" s="911" t="s">
        <v>399</v>
      </c>
      <c r="E92" s="538"/>
      <c r="F92" s="503"/>
      <c r="G92" s="602"/>
      <c r="H92" s="619"/>
      <c r="I92" s="635"/>
      <c r="J92" s="645"/>
      <c r="K92" s="645"/>
      <c r="L92" s="645"/>
      <c r="M92" s="645"/>
      <c r="N92" s="645"/>
      <c r="O92" s="645"/>
      <c r="P92" s="645"/>
      <c r="Q92" s="964"/>
      <c r="R92" s="1001"/>
      <c r="S92" s="1013"/>
      <c r="T92" s="1001"/>
      <c r="U92" s="1032">
        <f>+S92*T92</f>
        <v>0</v>
      </c>
      <c r="V92" s="1053" t="str">
        <f>+'様式第4-3号 長期修繕計画表'!E92</f>
        <v xml:space="preserve">年
</v>
      </c>
      <c r="W92" s="849"/>
      <c r="X92" s="849"/>
      <c r="Y92" s="849"/>
      <c r="Z92" s="849"/>
      <c r="AA92" s="849"/>
      <c r="AB92" s="849"/>
      <c r="AC92" s="849"/>
      <c r="AD92" s="849"/>
      <c r="AE92" s="849"/>
      <c r="AF92" s="849"/>
      <c r="AG92" s="849"/>
      <c r="AH92" s="849"/>
      <c r="AI92" s="849"/>
      <c r="AJ92" s="849"/>
      <c r="AK92" s="849"/>
      <c r="AL92" s="849"/>
      <c r="AM92" s="849"/>
      <c r="AN92" s="849"/>
      <c r="AO92" s="849"/>
      <c r="AP92" s="849"/>
      <c r="AQ92" s="849"/>
      <c r="AR92" s="849"/>
      <c r="AS92" s="849"/>
      <c r="AT92" s="849"/>
      <c r="AU92" s="849"/>
      <c r="AV92" s="849"/>
      <c r="AW92" s="1061"/>
      <c r="AX92" s="463"/>
      <c r="AZ92" s="466"/>
    </row>
    <row r="93" spans="1:52" ht="14.45" customHeight="1">
      <c r="A93" s="889"/>
      <c r="B93" s="499"/>
      <c r="C93" s="522" t="s">
        <v>454</v>
      </c>
      <c r="D93" s="911" t="s">
        <v>459</v>
      </c>
      <c r="E93" s="538"/>
      <c r="F93" s="503"/>
      <c r="G93" s="602"/>
      <c r="H93" s="619"/>
      <c r="I93" s="635"/>
      <c r="J93" s="645"/>
      <c r="K93" s="645"/>
      <c r="L93" s="645"/>
      <c r="M93" s="645"/>
      <c r="N93" s="645"/>
      <c r="O93" s="645"/>
      <c r="P93" s="645"/>
      <c r="Q93" s="964"/>
      <c r="R93" s="1001"/>
      <c r="S93" s="1013"/>
      <c r="T93" s="1001"/>
      <c r="U93" s="1032">
        <f>+S93*T93</f>
        <v>0</v>
      </c>
      <c r="V93" s="1053" t="str">
        <f>+'様式第4-3号 長期修繕計画表'!E93</f>
        <v>年</v>
      </c>
      <c r="W93" s="849"/>
      <c r="X93" s="849"/>
      <c r="Y93" s="849"/>
      <c r="Z93" s="849"/>
      <c r="AA93" s="849"/>
      <c r="AB93" s="849"/>
      <c r="AC93" s="849"/>
      <c r="AD93" s="849"/>
      <c r="AE93" s="849"/>
      <c r="AF93" s="849"/>
      <c r="AG93" s="849"/>
      <c r="AH93" s="849"/>
      <c r="AI93" s="849"/>
      <c r="AJ93" s="849"/>
      <c r="AK93" s="849"/>
      <c r="AL93" s="849"/>
      <c r="AM93" s="849"/>
      <c r="AN93" s="849"/>
      <c r="AO93" s="849"/>
      <c r="AP93" s="849"/>
      <c r="AQ93" s="849"/>
      <c r="AR93" s="849"/>
      <c r="AS93" s="849"/>
      <c r="AT93" s="849"/>
      <c r="AU93" s="849"/>
      <c r="AV93" s="849"/>
      <c r="AW93" s="1061"/>
      <c r="AX93" s="463"/>
      <c r="AZ93" s="466"/>
    </row>
    <row r="94" spans="1:52" ht="14.45" customHeight="1">
      <c r="A94" s="889"/>
      <c r="B94" s="499"/>
      <c r="C94" s="522" t="s">
        <v>407</v>
      </c>
      <c r="D94" s="915" t="s">
        <v>381</v>
      </c>
      <c r="E94" s="911"/>
      <c r="F94" s="503"/>
      <c r="G94" s="602"/>
      <c r="H94" s="619"/>
      <c r="I94" s="635"/>
      <c r="J94" s="645"/>
      <c r="K94" s="645"/>
      <c r="L94" s="645"/>
      <c r="M94" s="645"/>
      <c r="N94" s="645"/>
      <c r="O94" s="645"/>
      <c r="P94" s="645"/>
      <c r="Q94" s="964"/>
      <c r="R94" s="1001"/>
      <c r="S94" s="1013"/>
      <c r="T94" s="1001"/>
      <c r="U94" s="1032">
        <f>+S94*T94</f>
        <v>0</v>
      </c>
      <c r="V94" s="1053" t="str">
        <f>+'様式第4-3号 長期修繕計画表'!E94</f>
        <v>－</v>
      </c>
      <c r="W94" s="849"/>
      <c r="X94" s="849"/>
      <c r="Y94" s="849"/>
      <c r="Z94" s="849"/>
      <c r="AA94" s="849"/>
      <c r="AB94" s="849"/>
      <c r="AC94" s="849"/>
      <c r="AD94" s="849"/>
      <c r="AE94" s="849"/>
      <c r="AF94" s="849"/>
      <c r="AG94" s="849"/>
      <c r="AH94" s="849"/>
      <c r="AI94" s="849"/>
      <c r="AJ94" s="849"/>
      <c r="AK94" s="849"/>
      <c r="AL94" s="849"/>
      <c r="AM94" s="849"/>
      <c r="AN94" s="849"/>
      <c r="AO94" s="849"/>
      <c r="AP94" s="849"/>
      <c r="AQ94" s="849"/>
      <c r="AR94" s="849"/>
      <c r="AS94" s="849"/>
      <c r="AT94" s="849"/>
      <c r="AU94" s="849"/>
      <c r="AV94" s="849"/>
      <c r="AW94" s="1061"/>
      <c r="AX94" s="463"/>
      <c r="AZ94" s="466"/>
    </row>
    <row r="95" spans="1:52" ht="14.45" customHeight="1">
      <c r="A95" s="892"/>
      <c r="B95" s="497" t="s">
        <v>247</v>
      </c>
      <c r="C95" s="510"/>
      <c r="D95" s="510"/>
      <c r="E95" s="510"/>
      <c r="F95" s="510"/>
      <c r="G95" s="594"/>
      <c r="H95" s="612"/>
      <c r="I95" s="628"/>
      <c r="J95" s="594"/>
      <c r="K95" s="594"/>
      <c r="L95" s="594"/>
      <c r="M95" s="594"/>
      <c r="N95" s="594"/>
      <c r="O95" s="594"/>
      <c r="P95" s="594"/>
      <c r="Q95" s="965"/>
      <c r="R95" s="985"/>
      <c r="S95" s="1006"/>
      <c r="T95" s="985"/>
      <c r="U95" s="993">
        <f>SUM(U96)</f>
        <v>0</v>
      </c>
      <c r="V95" s="1044"/>
      <c r="W95" s="849"/>
      <c r="X95" s="849"/>
      <c r="Y95" s="849"/>
      <c r="Z95" s="849"/>
      <c r="AA95" s="849"/>
      <c r="AB95" s="849"/>
      <c r="AC95" s="849"/>
      <c r="AD95" s="849"/>
      <c r="AE95" s="849"/>
      <c r="AF95" s="849"/>
      <c r="AG95" s="849"/>
      <c r="AH95" s="849"/>
      <c r="AI95" s="849"/>
      <c r="AJ95" s="849"/>
      <c r="AK95" s="849"/>
      <c r="AL95" s="849"/>
      <c r="AM95" s="849"/>
      <c r="AN95" s="849"/>
      <c r="AO95" s="849"/>
      <c r="AP95" s="849"/>
      <c r="AQ95" s="849"/>
      <c r="AR95" s="849"/>
      <c r="AS95" s="849"/>
      <c r="AT95" s="849"/>
      <c r="AU95" s="849"/>
      <c r="AV95" s="849"/>
      <c r="AW95" s="1061"/>
      <c r="AX95" s="463"/>
      <c r="AZ95" s="466"/>
    </row>
    <row r="96" spans="1:52" ht="14.45" customHeight="1">
      <c r="A96" s="894"/>
      <c r="B96" s="898" t="s">
        <v>5</v>
      </c>
      <c r="C96" s="907" t="s">
        <v>457</v>
      </c>
      <c r="D96" s="916" t="s">
        <v>59</v>
      </c>
      <c r="E96" s="925"/>
      <c r="F96" s="932"/>
      <c r="G96" s="940"/>
      <c r="H96" s="947"/>
      <c r="I96" s="954"/>
      <c r="J96" s="961">
        <v>5</v>
      </c>
      <c r="K96" s="961">
        <v>10</v>
      </c>
      <c r="L96" s="961">
        <v>15</v>
      </c>
      <c r="M96" s="961">
        <v>20</v>
      </c>
      <c r="N96" s="961">
        <v>25</v>
      </c>
      <c r="O96" s="961">
        <v>30</v>
      </c>
      <c r="P96" s="961"/>
      <c r="Q96" s="980"/>
      <c r="R96" s="1003"/>
      <c r="S96" s="1023"/>
      <c r="T96" s="1003"/>
      <c r="U96" s="1032">
        <f>+S96*T96</f>
        <v>0</v>
      </c>
      <c r="V96" s="1053" t="str">
        <f>+'様式第4-3号 長期修繕計画表'!E96</f>
        <v>年</v>
      </c>
      <c r="W96" s="849"/>
      <c r="X96" s="849"/>
      <c r="Y96" s="849"/>
      <c r="Z96" s="849"/>
      <c r="AA96" s="849"/>
      <c r="AB96" s="849"/>
      <c r="AC96" s="849"/>
      <c r="AD96" s="849"/>
      <c r="AE96" s="849"/>
      <c r="AF96" s="849"/>
      <c r="AG96" s="849"/>
      <c r="AH96" s="849"/>
      <c r="AI96" s="849"/>
      <c r="AJ96" s="849"/>
      <c r="AK96" s="849"/>
      <c r="AL96" s="849"/>
      <c r="AM96" s="849"/>
      <c r="AN96" s="849"/>
      <c r="AO96" s="849"/>
      <c r="AP96" s="849"/>
      <c r="AQ96" s="849"/>
      <c r="AR96" s="849"/>
      <c r="AS96" s="849"/>
      <c r="AT96" s="849"/>
      <c r="AU96" s="849"/>
      <c r="AV96" s="849"/>
      <c r="AW96" s="1061"/>
      <c r="AX96" s="463"/>
      <c r="AZ96" s="466"/>
    </row>
    <row r="97" spans="1:52" ht="31.15" customHeight="1">
      <c r="A97" s="1428" t="s">
        <v>673</v>
      </c>
      <c r="B97" s="1428"/>
      <c r="C97" s="1428"/>
      <c r="D97" s="1428"/>
      <c r="E97" s="1428"/>
      <c r="F97" s="1428"/>
      <c r="G97" s="1428"/>
      <c r="H97" s="1428"/>
      <c r="I97" s="1428"/>
      <c r="J97" s="1428"/>
      <c r="K97" s="1428"/>
      <c r="L97" s="1428"/>
      <c r="M97" s="1428"/>
      <c r="N97" s="1428"/>
      <c r="O97" s="1428"/>
      <c r="P97" s="1428"/>
      <c r="Q97" s="1428"/>
      <c r="R97" s="1428"/>
      <c r="S97" s="1428"/>
      <c r="T97" s="1428"/>
      <c r="U97" s="1428"/>
      <c r="V97" s="1428"/>
      <c r="W97" s="151"/>
      <c r="X97" s="151"/>
      <c r="Y97" s="151"/>
      <c r="Z97" s="151"/>
      <c r="AA97" s="151"/>
      <c r="AO97" s="151"/>
      <c r="AW97" s="1062"/>
      <c r="AX97" s="225"/>
      <c r="AZ97" s="225"/>
    </row>
    <row r="98" spans="1:52" s="122" customFormat="1">
      <c r="A98" s="490"/>
      <c r="B98" s="506"/>
      <c r="C98" s="524"/>
      <c r="D98" s="524"/>
      <c r="E98" s="524"/>
      <c r="F98" s="590"/>
      <c r="G98" s="607"/>
      <c r="H98" s="625"/>
      <c r="I98" s="607"/>
      <c r="J98" s="648"/>
      <c r="K98" s="648"/>
      <c r="L98" s="648"/>
      <c r="M98" s="648"/>
      <c r="N98" s="648"/>
      <c r="O98" s="648"/>
      <c r="P98" s="648"/>
      <c r="Q98" s="981"/>
      <c r="R98" s="692"/>
      <c r="S98" s="1024"/>
      <c r="T98" s="692"/>
      <c r="U98" s="692"/>
      <c r="V98" s="692"/>
      <c r="W98" s="692"/>
      <c r="X98" s="692"/>
      <c r="Y98" s="692"/>
      <c r="Z98" s="692"/>
      <c r="AA98" s="692"/>
      <c r="AB98" s="692"/>
      <c r="AC98" s="692"/>
      <c r="AD98" s="692"/>
      <c r="AE98" s="692"/>
      <c r="AF98" s="692"/>
      <c r="AG98" s="692"/>
      <c r="AH98" s="692"/>
      <c r="AI98" s="692"/>
      <c r="AJ98" s="692"/>
      <c r="AK98" s="692"/>
      <c r="AL98" s="692"/>
      <c r="AM98" s="692"/>
      <c r="AN98" s="692"/>
      <c r="AO98" s="692"/>
      <c r="AP98" s="692"/>
      <c r="AQ98" s="692"/>
      <c r="AR98" s="692"/>
      <c r="AS98" s="692"/>
      <c r="AT98" s="692"/>
      <c r="AU98" s="692"/>
      <c r="AV98" s="692"/>
      <c r="AW98" s="1063"/>
    </row>
    <row r="99" spans="1:52">
      <c r="Q99" s="982"/>
      <c r="R99" s="693"/>
      <c r="S99" s="1025"/>
      <c r="T99" s="693"/>
      <c r="U99" s="693"/>
      <c r="V99" s="693"/>
      <c r="W99" s="693"/>
      <c r="X99" s="693"/>
      <c r="Y99" s="693"/>
      <c r="Z99" s="693"/>
      <c r="AA99" s="693"/>
      <c r="AB99" s="693"/>
      <c r="AC99" s="693"/>
      <c r="AD99" s="693"/>
      <c r="AE99" s="693"/>
      <c r="AF99" s="693"/>
      <c r="AG99" s="693"/>
      <c r="AH99" s="693"/>
      <c r="AI99" s="693"/>
      <c r="AJ99" s="693"/>
      <c r="AK99" s="693"/>
      <c r="AL99" s="693"/>
      <c r="AM99" s="693"/>
      <c r="AN99" s="693"/>
      <c r="AO99" s="693"/>
      <c r="AP99" s="693"/>
      <c r="AQ99" s="693"/>
      <c r="AR99" s="693"/>
      <c r="AS99" s="693"/>
      <c r="AT99" s="693"/>
      <c r="AU99" s="693"/>
      <c r="AV99" s="225"/>
      <c r="AW99" s="1062"/>
      <c r="AX99" s="225"/>
      <c r="AZ99" s="225"/>
    </row>
    <row r="100" spans="1:52">
      <c r="R100" s="693"/>
      <c r="S100" s="1025"/>
      <c r="T100" s="693"/>
      <c r="U100" s="693"/>
      <c r="V100" s="693"/>
      <c r="W100" s="693"/>
      <c r="X100" s="693"/>
      <c r="Y100" s="693"/>
      <c r="Z100" s="693"/>
      <c r="AA100" s="693"/>
      <c r="AB100" s="693"/>
      <c r="AC100" s="693"/>
      <c r="AD100" s="693"/>
      <c r="AE100" s="693"/>
      <c r="AF100" s="693"/>
      <c r="AG100" s="693"/>
      <c r="AH100" s="693"/>
      <c r="AI100" s="693"/>
      <c r="AJ100" s="693"/>
      <c r="AK100" s="693"/>
      <c r="AL100" s="693"/>
      <c r="AM100" s="693"/>
      <c r="AN100" s="693"/>
      <c r="AO100" s="693"/>
      <c r="AP100" s="693"/>
      <c r="AQ100" s="693"/>
      <c r="AR100" s="693"/>
      <c r="AS100" s="693"/>
      <c r="AT100" s="693"/>
      <c r="AU100" s="693"/>
      <c r="AV100" s="225"/>
      <c r="AW100" s="1062"/>
      <c r="AX100" s="225"/>
      <c r="AZ100" s="225"/>
    </row>
    <row r="101" spans="1:52">
      <c r="R101" s="151"/>
      <c r="S101" s="1025"/>
      <c r="T101" s="151"/>
      <c r="U101" s="151"/>
      <c r="V101" s="151"/>
      <c r="W101" s="151"/>
      <c r="X101" s="151"/>
      <c r="Y101" s="151"/>
      <c r="Z101" s="151"/>
      <c r="AA101" s="151"/>
      <c r="AE101" s="713"/>
      <c r="AL101" s="693"/>
      <c r="AM101" s="459"/>
      <c r="AN101" s="465"/>
      <c r="AO101" s="225"/>
      <c r="AP101" s="467"/>
      <c r="AQ101" s="225"/>
      <c r="AR101" s="225"/>
      <c r="AS101" s="225"/>
      <c r="AT101" s="225"/>
      <c r="AU101" s="225"/>
      <c r="AV101" s="225"/>
      <c r="AW101" s="1062"/>
      <c r="AX101" s="225"/>
      <c r="AZ101" s="225"/>
    </row>
    <row r="102" spans="1:52">
      <c r="R102" s="151"/>
      <c r="S102" s="1025"/>
      <c r="T102" s="151"/>
      <c r="U102" s="151"/>
      <c r="V102" s="151"/>
      <c r="W102" s="151"/>
      <c r="X102" s="151"/>
      <c r="Y102" s="151"/>
      <c r="Z102" s="151"/>
      <c r="AA102" s="151"/>
      <c r="AE102" s="713"/>
      <c r="AM102" s="459"/>
      <c r="AN102" s="465"/>
      <c r="AO102" s="225"/>
      <c r="AP102" s="467"/>
      <c r="AQ102" s="225"/>
      <c r="AR102" s="225"/>
      <c r="AS102" s="225"/>
      <c r="AT102" s="225"/>
      <c r="AU102" s="225"/>
      <c r="AV102" s="225"/>
      <c r="AW102" s="1062"/>
      <c r="AX102" s="225"/>
      <c r="AZ102" s="225"/>
    </row>
    <row r="103" spans="1:52">
      <c r="R103" s="151"/>
      <c r="S103" s="1025"/>
      <c r="T103" s="151"/>
      <c r="U103" s="151"/>
      <c r="V103" s="151"/>
      <c r="W103" s="151"/>
      <c r="X103" s="151"/>
      <c r="Y103" s="151"/>
      <c r="Z103" s="151"/>
      <c r="AA103" s="151"/>
      <c r="AE103" s="713"/>
      <c r="AM103" s="459"/>
      <c r="AN103" s="465"/>
      <c r="AO103" s="225"/>
      <c r="AP103" s="467"/>
      <c r="AQ103" s="225"/>
      <c r="AR103" s="225"/>
      <c r="AS103" s="225"/>
      <c r="AT103" s="225"/>
      <c r="AU103" s="225"/>
      <c r="AV103" s="225"/>
      <c r="AW103" s="1062"/>
      <c r="AX103" s="225"/>
      <c r="AZ103" s="225"/>
    </row>
    <row r="104" spans="1:52">
      <c r="R104" s="151"/>
      <c r="S104" s="1025"/>
      <c r="T104" s="151"/>
      <c r="U104" s="151"/>
      <c r="V104" s="151"/>
      <c r="W104" s="151"/>
      <c r="X104" s="151"/>
      <c r="Y104" s="151"/>
      <c r="Z104" s="151"/>
      <c r="AA104" s="151"/>
      <c r="AE104" s="713"/>
      <c r="AM104" s="459"/>
      <c r="AN104" s="465"/>
      <c r="AO104" s="225"/>
      <c r="AP104" s="467"/>
      <c r="AQ104" s="225"/>
      <c r="AR104" s="225"/>
      <c r="AS104" s="225"/>
      <c r="AT104" s="225"/>
      <c r="AU104" s="225"/>
      <c r="AV104" s="225"/>
      <c r="AW104" s="1062"/>
      <c r="AX104" s="225"/>
      <c r="AZ104" s="225"/>
    </row>
    <row r="105" spans="1:52">
      <c r="R105" s="151"/>
      <c r="S105" s="1025"/>
      <c r="T105" s="151"/>
      <c r="U105" s="151"/>
      <c r="V105" s="151"/>
      <c r="W105" s="151"/>
      <c r="X105" s="151"/>
      <c r="Y105" s="151"/>
      <c r="Z105" s="151"/>
      <c r="AA105" s="151"/>
      <c r="AE105" s="713"/>
      <c r="AM105" s="459"/>
      <c r="AN105" s="465"/>
      <c r="AO105" s="225"/>
      <c r="AP105" s="467"/>
      <c r="AQ105" s="225"/>
      <c r="AR105" s="225"/>
      <c r="AS105" s="225"/>
      <c r="AT105" s="225"/>
      <c r="AU105" s="225"/>
      <c r="AV105" s="225"/>
      <c r="AW105" s="1062"/>
      <c r="AX105" s="225"/>
      <c r="AZ105" s="225"/>
    </row>
    <row r="106" spans="1:52">
      <c r="R106" s="151"/>
      <c r="S106" s="1025"/>
      <c r="T106" s="151"/>
      <c r="U106" s="151"/>
      <c r="V106" s="151"/>
      <c r="W106" s="151"/>
      <c r="X106" s="151"/>
      <c r="Y106" s="151"/>
      <c r="Z106" s="151"/>
      <c r="AA106" s="151"/>
      <c r="AE106" s="713"/>
      <c r="AM106" s="459"/>
      <c r="AN106" s="465"/>
      <c r="AO106" s="225"/>
      <c r="AP106" s="467"/>
      <c r="AQ106" s="225"/>
      <c r="AR106" s="225"/>
      <c r="AS106" s="225"/>
      <c r="AT106" s="225"/>
      <c r="AU106" s="225"/>
      <c r="AV106" s="225"/>
      <c r="AW106" s="1062"/>
      <c r="AX106" s="225"/>
      <c r="AZ106" s="225"/>
    </row>
    <row r="107" spans="1:52">
      <c r="R107" s="151"/>
      <c r="S107" s="1025"/>
      <c r="T107" s="151"/>
      <c r="U107" s="151"/>
      <c r="V107" s="151"/>
      <c r="W107" s="151"/>
      <c r="X107" s="151"/>
      <c r="Y107" s="151"/>
      <c r="Z107" s="151"/>
      <c r="AA107" s="151"/>
      <c r="AE107" s="713"/>
      <c r="AM107" s="459"/>
      <c r="AN107" s="465"/>
      <c r="AO107" s="225"/>
      <c r="AP107" s="467"/>
      <c r="AQ107" s="225"/>
      <c r="AR107" s="225"/>
      <c r="AS107" s="225"/>
      <c r="AT107" s="225"/>
      <c r="AU107" s="225"/>
      <c r="AV107" s="225"/>
      <c r="AW107" s="1062"/>
      <c r="AX107" s="225"/>
      <c r="AZ107" s="225"/>
    </row>
    <row r="108" spans="1:52">
      <c r="R108" s="151"/>
      <c r="S108" s="1025"/>
      <c r="T108" s="151"/>
      <c r="U108" s="151"/>
      <c r="V108" s="151"/>
      <c r="W108" s="151"/>
      <c r="X108" s="151"/>
      <c r="Y108" s="151"/>
      <c r="Z108" s="151"/>
      <c r="AA108" s="151"/>
      <c r="AE108" s="713"/>
      <c r="AM108" s="459"/>
      <c r="AN108" s="465"/>
      <c r="AO108" s="225"/>
      <c r="AP108" s="467"/>
      <c r="AQ108" s="225"/>
      <c r="AR108" s="225"/>
      <c r="AS108" s="225"/>
      <c r="AT108" s="225"/>
      <c r="AU108" s="225"/>
      <c r="AV108" s="225"/>
      <c r="AW108" s="1062"/>
      <c r="AX108" s="225"/>
      <c r="AZ108" s="225"/>
    </row>
    <row r="109" spans="1:52">
      <c r="R109" s="151"/>
      <c r="S109" s="1025"/>
      <c r="T109" s="151"/>
      <c r="U109" s="151"/>
      <c r="V109" s="151"/>
      <c r="W109" s="151"/>
      <c r="X109" s="151"/>
      <c r="Y109" s="151"/>
      <c r="Z109" s="151"/>
      <c r="AA109" s="151"/>
      <c r="AE109" s="713"/>
      <c r="AM109" s="459"/>
      <c r="AN109" s="465"/>
      <c r="AO109" s="225"/>
      <c r="AP109" s="467"/>
      <c r="AQ109" s="225"/>
      <c r="AR109" s="225"/>
      <c r="AS109" s="225"/>
      <c r="AT109" s="225"/>
      <c r="AU109" s="225"/>
      <c r="AV109" s="225"/>
      <c r="AW109" s="1062"/>
      <c r="AX109" s="225"/>
      <c r="AZ109" s="225"/>
    </row>
    <row r="110" spans="1:52">
      <c r="R110" s="151"/>
      <c r="S110" s="1025"/>
      <c r="T110" s="151"/>
      <c r="U110" s="151"/>
      <c r="V110" s="151"/>
      <c r="W110" s="151"/>
      <c r="X110" s="151"/>
      <c r="Y110" s="151"/>
      <c r="Z110" s="151"/>
      <c r="AA110" s="151"/>
      <c r="AE110" s="713"/>
      <c r="AM110" s="459"/>
      <c r="AN110" s="465"/>
      <c r="AO110" s="225"/>
      <c r="AP110" s="467"/>
      <c r="AQ110" s="225"/>
      <c r="AR110" s="225"/>
      <c r="AS110" s="225"/>
      <c r="AT110" s="225"/>
      <c r="AU110" s="225"/>
      <c r="AV110" s="225"/>
      <c r="AW110" s="1062"/>
      <c r="AX110" s="225"/>
      <c r="AZ110" s="225"/>
    </row>
    <row r="111" spans="1:52">
      <c r="R111" s="151"/>
      <c r="S111" s="1025"/>
      <c r="T111" s="151"/>
      <c r="U111" s="151"/>
      <c r="V111" s="151"/>
      <c r="W111" s="151"/>
      <c r="X111" s="151"/>
      <c r="Y111" s="151"/>
      <c r="Z111" s="151"/>
      <c r="AA111" s="151"/>
      <c r="AE111" s="713"/>
      <c r="AM111" s="459"/>
      <c r="AN111" s="465"/>
      <c r="AO111" s="225"/>
      <c r="AP111" s="467"/>
      <c r="AQ111" s="225"/>
      <c r="AR111" s="225"/>
      <c r="AS111" s="225"/>
      <c r="AT111" s="225"/>
      <c r="AU111" s="225"/>
      <c r="AV111" s="225"/>
      <c r="AW111" s="1062"/>
      <c r="AX111" s="225"/>
      <c r="AZ111" s="225"/>
    </row>
    <row r="112" spans="1:52">
      <c r="R112" s="151"/>
      <c r="S112" s="1025"/>
      <c r="T112" s="151"/>
      <c r="U112" s="151"/>
      <c r="V112" s="151"/>
      <c r="W112" s="151"/>
      <c r="X112" s="151"/>
      <c r="Y112" s="151"/>
      <c r="Z112" s="151"/>
      <c r="AA112" s="151"/>
      <c r="AE112" s="713"/>
      <c r="AM112" s="459"/>
      <c r="AN112" s="465"/>
      <c r="AO112" s="225"/>
      <c r="AP112" s="467"/>
      <c r="AQ112" s="225"/>
      <c r="AR112" s="225"/>
      <c r="AS112" s="225"/>
      <c r="AT112" s="225"/>
      <c r="AU112" s="225"/>
      <c r="AV112" s="225"/>
      <c r="AW112" s="1062"/>
      <c r="AX112" s="225"/>
      <c r="AZ112" s="225"/>
    </row>
    <row r="113" spans="18:52">
      <c r="R113" s="151"/>
      <c r="S113" s="1025"/>
      <c r="T113" s="151"/>
      <c r="U113" s="151"/>
      <c r="V113" s="151"/>
      <c r="W113" s="151"/>
      <c r="X113" s="151"/>
      <c r="Y113" s="151"/>
      <c r="Z113" s="151"/>
      <c r="AA113" s="151"/>
      <c r="AE113" s="713"/>
      <c r="AM113" s="459"/>
      <c r="AN113" s="465"/>
      <c r="AO113" s="225"/>
      <c r="AP113" s="467"/>
      <c r="AQ113" s="225"/>
      <c r="AR113" s="225"/>
      <c r="AS113" s="225"/>
      <c r="AT113" s="225"/>
      <c r="AU113" s="225"/>
      <c r="AV113" s="225"/>
      <c r="AW113" s="1062"/>
      <c r="AX113" s="225"/>
      <c r="AZ113" s="225"/>
    </row>
    <row r="114" spans="18:52">
      <c r="R114" s="151"/>
      <c r="S114" s="1025"/>
      <c r="T114" s="151"/>
      <c r="U114" s="151"/>
      <c r="V114" s="151"/>
      <c r="W114" s="151"/>
      <c r="X114" s="151"/>
      <c r="Y114" s="151"/>
      <c r="Z114" s="151"/>
      <c r="AA114" s="151"/>
      <c r="AE114" s="713"/>
      <c r="AM114" s="459"/>
      <c r="AN114" s="465"/>
      <c r="AO114" s="225"/>
      <c r="AP114" s="467"/>
      <c r="AQ114" s="225"/>
      <c r="AR114" s="225"/>
      <c r="AS114" s="225"/>
      <c r="AT114" s="225"/>
      <c r="AU114" s="225"/>
      <c r="AV114" s="225"/>
      <c r="AW114" s="225"/>
      <c r="AX114" s="225"/>
      <c r="AZ114" s="225"/>
    </row>
    <row r="115" spans="18:52">
      <c r="R115" s="151"/>
      <c r="S115" s="1025"/>
      <c r="T115" s="151"/>
      <c r="U115" s="151"/>
      <c r="V115" s="151"/>
      <c r="W115" s="151"/>
      <c r="X115" s="151"/>
      <c r="Y115" s="151"/>
      <c r="Z115" s="151"/>
      <c r="AA115" s="151"/>
      <c r="AE115" s="713"/>
      <c r="AM115" s="459"/>
      <c r="AN115" s="465"/>
      <c r="AO115" s="225"/>
      <c r="AP115" s="467"/>
      <c r="AQ115" s="225"/>
      <c r="AR115" s="225"/>
      <c r="AS115" s="225"/>
      <c r="AT115" s="225"/>
      <c r="AU115" s="225"/>
      <c r="AV115" s="225"/>
      <c r="AW115" s="225"/>
      <c r="AX115" s="225"/>
      <c r="AZ115" s="225"/>
    </row>
    <row r="116" spans="18:52">
      <c r="R116" s="151"/>
      <c r="S116" s="1025"/>
      <c r="T116" s="151"/>
      <c r="U116" s="151"/>
      <c r="V116" s="151"/>
      <c r="W116" s="151"/>
      <c r="X116" s="151"/>
      <c r="Y116" s="151"/>
      <c r="Z116" s="151"/>
      <c r="AA116" s="151"/>
      <c r="AE116" s="713"/>
      <c r="AM116" s="459"/>
      <c r="AN116" s="465"/>
      <c r="AO116" s="225"/>
      <c r="AP116" s="467"/>
      <c r="AQ116" s="225"/>
      <c r="AR116" s="225"/>
      <c r="AS116" s="225"/>
      <c r="AT116" s="225"/>
      <c r="AU116" s="225"/>
      <c r="AV116" s="225"/>
      <c r="AW116" s="225"/>
      <c r="AX116" s="225"/>
      <c r="AZ116" s="225"/>
    </row>
    <row r="117" spans="18:52">
      <c r="R117" s="151"/>
      <c r="S117" s="1025"/>
      <c r="T117" s="151"/>
      <c r="U117" s="151"/>
      <c r="V117" s="151"/>
      <c r="W117" s="151"/>
      <c r="X117" s="151"/>
      <c r="Y117" s="151"/>
      <c r="Z117" s="151"/>
      <c r="AA117" s="151"/>
      <c r="AE117" s="713"/>
      <c r="AM117" s="459"/>
      <c r="AN117" s="465"/>
      <c r="AO117" s="225"/>
      <c r="AP117" s="467"/>
      <c r="AQ117" s="225"/>
      <c r="AR117" s="225"/>
      <c r="AS117" s="225"/>
      <c r="AT117" s="225"/>
      <c r="AU117" s="225"/>
      <c r="AV117" s="225"/>
      <c r="AW117" s="225"/>
      <c r="AX117" s="225"/>
      <c r="AZ117" s="225"/>
    </row>
    <row r="118" spans="18:52">
      <c r="R118" s="151"/>
      <c r="S118" s="1025"/>
      <c r="T118" s="151"/>
      <c r="U118" s="151"/>
      <c r="V118" s="151"/>
      <c r="W118" s="151"/>
      <c r="X118" s="151"/>
      <c r="Y118" s="151"/>
      <c r="Z118" s="151"/>
      <c r="AA118" s="151"/>
      <c r="AE118" s="713"/>
      <c r="AM118" s="459"/>
      <c r="AN118" s="465"/>
      <c r="AO118" s="225"/>
      <c r="AP118" s="467"/>
      <c r="AQ118" s="225"/>
      <c r="AR118" s="225"/>
      <c r="AS118" s="225"/>
      <c r="AT118" s="225"/>
      <c r="AU118" s="225"/>
      <c r="AV118" s="225"/>
      <c r="AW118" s="225"/>
      <c r="AX118" s="225"/>
      <c r="AZ118" s="225"/>
    </row>
    <row r="119" spans="18:52">
      <c r="R119" s="151"/>
      <c r="S119" s="1025"/>
      <c r="T119" s="151"/>
      <c r="U119" s="151"/>
      <c r="V119" s="151"/>
      <c r="W119" s="151"/>
      <c r="X119" s="151"/>
      <c r="Y119" s="151"/>
      <c r="Z119" s="151"/>
      <c r="AA119" s="151"/>
      <c r="AE119" s="713"/>
      <c r="AM119" s="459"/>
      <c r="AN119" s="465"/>
      <c r="AO119" s="225"/>
      <c r="AP119" s="467"/>
      <c r="AQ119" s="225"/>
      <c r="AR119" s="225"/>
      <c r="AS119" s="225"/>
      <c r="AT119" s="225"/>
      <c r="AU119" s="225"/>
      <c r="AV119" s="225"/>
      <c r="AW119" s="225"/>
      <c r="AX119" s="225"/>
      <c r="AZ119" s="225"/>
    </row>
    <row r="120" spans="18:52">
      <c r="R120" s="151"/>
      <c r="S120" s="1025"/>
      <c r="T120" s="151"/>
      <c r="U120" s="151"/>
      <c r="V120" s="151"/>
      <c r="W120" s="151"/>
      <c r="X120" s="151"/>
      <c r="Y120" s="151"/>
      <c r="Z120" s="151"/>
      <c r="AA120" s="151"/>
      <c r="AE120" s="713"/>
      <c r="AM120" s="459"/>
      <c r="AN120" s="465"/>
      <c r="AO120" s="225"/>
      <c r="AP120" s="467"/>
      <c r="AQ120" s="225"/>
      <c r="AR120" s="225"/>
      <c r="AS120" s="225"/>
      <c r="AT120" s="225"/>
      <c r="AU120" s="225"/>
      <c r="AV120" s="225"/>
      <c r="AW120" s="225"/>
      <c r="AX120" s="225"/>
      <c r="AZ120" s="225"/>
    </row>
    <row r="121" spans="18:52">
      <c r="R121" s="151"/>
      <c r="S121" s="1025"/>
      <c r="T121" s="151"/>
      <c r="U121" s="151"/>
      <c r="V121" s="151"/>
      <c r="W121" s="151"/>
      <c r="X121" s="151"/>
      <c r="Y121" s="151"/>
      <c r="Z121" s="151"/>
      <c r="AA121" s="151"/>
      <c r="AE121" s="713"/>
      <c r="AM121" s="459"/>
      <c r="AN121" s="465"/>
      <c r="AO121" s="225"/>
      <c r="AP121" s="467"/>
      <c r="AQ121" s="225"/>
      <c r="AR121" s="225"/>
      <c r="AS121" s="225"/>
      <c r="AT121" s="225"/>
      <c r="AU121" s="225"/>
      <c r="AV121" s="225"/>
      <c r="AW121" s="225"/>
      <c r="AX121" s="225"/>
      <c r="AZ121" s="225"/>
    </row>
    <row r="122" spans="18:52">
      <c r="R122" s="151"/>
      <c r="S122" s="1025"/>
      <c r="T122" s="151"/>
      <c r="U122" s="151"/>
      <c r="V122" s="151"/>
      <c r="W122" s="151"/>
      <c r="X122" s="151"/>
      <c r="Y122" s="151"/>
      <c r="Z122" s="151"/>
      <c r="AA122" s="151"/>
      <c r="AE122" s="713"/>
      <c r="AM122" s="459"/>
      <c r="AN122" s="465"/>
      <c r="AO122" s="225"/>
      <c r="AP122" s="467"/>
      <c r="AQ122" s="225"/>
      <c r="AR122" s="225"/>
      <c r="AS122" s="225"/>
      <c r="AT122" s="225"/>
      <c r="AU122" s="225"/>
      <c r="AV122" s="225"/>
      <c r="AW122" s="225"/>
      <c r="AX122" s="225"/>
      <c r="AZ122" s="225"/>
    </row>
    <row r="123" spans="18:52">
      <c r="R123" s="151"/>
      <c r="S123" s="1025"/>
      <c r="T123" s="151"/>
      <c r="U123" s="151"/>
      <c r="V123" s="151"/>
      <c r="W123" s="151"/>
      <c r="X123" s="151"/>
      <c r="Y123" s="151"/>
      <c r="Z123" s="151"/>
      <c r="AA123" s="151"/>
      <c r="AE123" s="713"/>
      <c r="AM123" s="459"/>
      <c r="AN123" s="465"/>
      <c r="AO123" s="225"/>
      <c r="AP123" s="467"/>
      <c r="AQ123" s="225"/>
      <c r="AR123" s="225"/>
      <c r="AS123" s="225"/>
      <c r="AT123" s="225"/>
      <c r="AU123" s="225"/>
      <c r="AV123" s="225"/>
      <c r="AW123" s="225"/>
      <c r="AX123" s="225"/>
      <c r="AZ123" s="225"/>
    </row>
    <row r="124" spans="18:52">
      <c r="R124" s="151"/>
      <c r="S124" s="1025"/>
      <c r="T124" s="151"/>
      <c r="U124" s="151"/>
      <c r="V124" s="151"/>
      <c r="W124" s="151"/>
      <c r="X124" s="151"/>
      <c r="Y124" s="151"/>
      <c r="Z124" s="151"/>
      <c r="AA124" s="151"/>
      <c r="AE124" s="713"/>
      <c r="AM124" s="459"/>
      <c r="AN124" s="465"/>
      <c r="AO124" s="225"/>
      <c r="AP124" s="467"/>
      <c r="AQ124" s="225"/>
      <c r="AR124" s="225"/>
      <c r="AS124" s="225"/>
      <c r="AT124" s="225"/>
      <c r="AU124" s="225"/>
      <c r="AV124" s="225"/>
      <c r="AW124" s="225"/>
      <c r="AX124" s="225"/>
      <c r="AZ124" s="225"/>
    </row>
    <row r="125" spans="18:52">
      <c r="R125" s="151"/>
      <c r="S125" s="1025"/>
      <c r="T125" s="151"/>
      <c r="U125" s="151"/>
      <c r="V125" s="151"/>
      <c r="W125" s="151"/>
      <c r="X125" s="151"/>
      <c r="Y125" s="151"/>
      <c r="Z125" s="151"/>
      <c r="AA125" s="151"/>
      <c r="AE125" s="713"/>
      <c r="AM125" s="459"/>
      <c r="AN125" s="465"/>
      <c r="AO125" s="225"/>
      <c r="AP125" s="467"/>
      <c r="AQ125" s="225"/>
      <c r="AR125" s="225"/>
      <c r="AS125" s="225"/>
      <c r="AT125" s="225"/>
      <c r="AU125" s="225"/>
      <c r="AV125" s="225"/>
      <c r="AW125" s="225"/>
      <c r="AX125" s="225"/>
      <c r="AZ125" s="225"/>
    </row>
    <row r="126" spans="18:52">
      <c r="R126" s="151"/>
      <c r="S126" s="1025"/>
      <c r="T126" s="151"/>
      <c r="U126" s="151"/>
      <c r="V126" s="151"/>
      <c r="W126" s="151"/>
      <c r="X126" s="151"/>
      <c r="Y126" s="151"/>
      <c r="Z126" s="151"/>
      <c r="AA126" s="151"/>
      <c r="AE126" s="713"/>
      <c r="AM126" s="459"/>
      <c r="AN126" s="465"/>
      <c r="AO126" s="225"/>
      <c r="AP126" s="467"/>
      <c r="AQ126" s="225"/>
      <c r="AR126" s="225"/>
      <c r="AS126" s="225"/>
      <c r="AT126" s="225"/>
      <c r="AU126" s="225"/>
      <c r="AV126" s="225"/>
      <c r="AW126" s="225"/>
      <c r="AX126" s="225"/>
      <c r="AZ126" s="225"/>
    </row>
    <row r="127" spans="18:52">
      <c r="R127" s="151"/>
      <c r="S127" s="1025"/>
      <c r="T127" s="151"/>
      <c r="U127" s="151"/>
      <c r="V127" s="151"/>
      <c r="W127" s="151"/>
      <c r="X127" s="151"/>
      <c r="Y127" s="151"/>
      <c r="Z127" s="151"/>
      <c r="AA127" s="151"/>
      <c r="AE127" s="713"/>
      <c r="AM127" s="459"/>
      <c r="AN127" s="465"/>
      <c r="AO127" s="225"/>
      <c r="AP127" s="467"/>
      <c r="AQ127" s="225"/>
      <c r="AR127" s="225"/>
      <c r="AS127" s="225"/>
      <c r="AT127" s="225"/>
      <c r="AU127" s="225"/>
      <c r="AV127" s="225"/>
      <c r="AW127" s="225"/>
      <c r="AX127" s="225"/>
      <c r="AZ127" s="225"/>
    </row>
    <row r="128" spans="18:52">
      <c r="R128" s="151"/>
      <c r="S128" s="1025"/>
      <c r="T128" s="151"/>
      <c r="U128" s="151"/>
      <c r="V128" s="151"/>
      <c r="W128" s="151"/>
      <c r="X128" s="151"/>
      <c r="Y128" s="151"/>
      <c r="Z128" s="151"/>
      <c r="AA128" s="151"/>
      <c r="AE128" s="713"/>
      <c r="AM128" s="459"/>
      <c r="AN128" s="465"/>
      <c r="AO128" s="225"/>
      <c r="AP128" s="467"/>
      <c r="AQ128" s="225"/>
      <c r="AR128" s="225"/>
      <c r="AS128" s="225"/>
      <c r="AT128" s="225"/>
      <c r="AU128" s="225"/>
      <c r="AV128" s="225"/>
      <c r="AW128" s="225"/>
      <c r="AX128" s="225"/>
      <c r="AZ128" s="225"/>
    </row>
    <row r="129" spans="18:52">
      <c r="R129" s="151"/>
      <c r="S129" s="1025"/>
      <c r="T129" s="151"/>
      <c r="U129" s="151"/>
      <c r="V129" s="151"/>
      <c r="W129" s="151"/>
      <c r="X129" s="151"/>
      <c r="Y129" s="151"/>
      <c r="Z129" s="151"/>
      <c r="AA129" s="151"/>
      <c r="AE129" s="713"/>
      <c r="AM129" s="459"/>
      <c r="AN129" s="465"/>
      <c r="AO129" s="225"/>
      <c r="AP129" s="467"/>
      <c r="AQ129" s="225"/>
      <c r="AR129" s="225"/>
      <c r="AS129" s="225"/>
      <c r="AT129" s="225"/>
      <c r="AU129" s="225"/>
      <c r="AV129" s="225"/>
      <c r="AW129" s="225"/>
      <c r="AX129" s="225"/>
      <c r="AZ129" s="225"/>
    </row>
    <row r="130" spans="18:52">
      <c r="R130" s="151"/>
      <c r="S130" s="1025"/>
      <c r="T130" s="151"/>
      <c r="U130" s="713"/>
      <c r="V130" s="151"/>
      <c r="W130" s="151"/>
      <c r="X130" s="151"/>
      <c r="Y130" s="151"/>
      <c r="Z130" s="151"/>
      <c r="AA130" s="151"/>
      <c r="AM130" s="459"/>
      <c r="AN130" s="465"/>
      <c r="AO130" s="225"/>
      <c r="AP130" s="467"/>
      <c r="AQ130" s="225"/>
      <c r="AR130" s="225"/>
      <c r="AS130" s="225"/>
      <c r="AT130" s="225"/>
      <c r="AU130" s="225"/>
      <c r="AV130" s="225"/>
      <c r="AW130" s="225"/>
      <c r="AX130" s="225"/>
      <c r="AZ130" s="225"/>
    </row>
    <row r="131" spans="18:52">
      <c r="R131" s="151"/>
      <c r="S131" s="1025"/>
      <c r="T131" s="151"/>
      <c r="U131" s="713"/>
      <c r="V131" s="151"/>
      <c r="W131" s="151"/>
      <c r="X131" s="151"/>
      <c r="Y131" s="151"/>
      <c r="Z131" s="151"/>
      <c r="AA131" s="151"/>
      <c r="AM131" s="459"/>
      <c r="AN131" s="465"/>
      <c r="AO131" s="225"/>
      <c r="AP131" s="467"/>
      <c r="AQ131" s="225"/>
      <c r="AR131" s="225"/>
      <c r="AS131" s="225"/>
      <c r="AT131" s="225"/>
      <c r="AU131" s="225"/>
      <c r="AV131" s="225"/>
      <c r="AW131" s="225"/>
      <c r="AX131" s="225"/>
      <c r="AZ131" s="225"/>
    </row>
    <row r="132" spans="18:52">
      <c r="R132" s="151"/>
      <c r="S132" s="1025"/>
      <c r="T132" s="151"/>
      <c r="U132" s="713"/>
      <c r="V132" s="151"/>
      <c r="W132" s="151"/>
      <c r="X132" s="151"/>
      <c r="Y132" s="151"/>
      <c r="Z132" s="151"/>
      <c r="AA132" s="151"/>
      <c r="AM132" s="459"/>
      <c r="AN132" s="465"/>
      <c r="AO132" s="225"/>
      <c r="AP132" s="467"/>
      <c r="AQ132" s="225"/>
      <c r="AR132" s="225"/>
      <c r="AS132" s="225"/>
      <c r="AT132" s="225"/>
      <c r="AU132" s="225"/>
      <c r="AV132" s="225"/>
      <c r="AW132" s="225"/>
      <c r="AX132" s="225"/>
      <c r="AZ132" s="225"/>
    </row>
    <row r="133" spans="18:52">
      <c r="R133" s="151"/>
      <c r="S133" s="1025"/>
      <c r="T133" s="151"/>
      <c r="U133" s="713"/>
      <c r="V133" s="151"/>
      <c r="W133" s="151"/>
      <c r="X133" s="151"/>
      <c r="Y133" s="151"/>
      <c r="Z133" s="151"/>
      <c r="AA133" s="151"/>
      <c r="AM133" s="459"/>
      <c r="AN133" s="465"/>
      <c r="AO133" s="225"/>
      <c r="AP133" s="467"/>
      <c r="AQ133" s="225"/>
      <c r="AR133" s="225"/>
      <c r="AS133" s="225"/>
      <c r="AT133" s="225"/>
      <c r="AU133" s="225"/>
      <c r="AV133" s="225"/>
      <c r="AW133" s="225"/>
      <c r="AX133" s="225"/>
      <c r="AZ133" s="225"/>
    </row>
    <row r="134" spans="18:52">
      <c r="R134" s="151"/>
      <c r="S134" s="1025"/>
      <c r="T134" s="151"/>
      <c r="U134" s="713"/>
      <c r="V134" s="151"/>
      <c r="W134" s="151"/>
      <c r="X134" s="151"/>
      <c r="Y134" s="151"/>
      <c r="Z134" s="151"/>
      <c r="AA134" s="151"/>
      <c r="AM134" s="459"/>
      <c r="AN134" s="465"/>
      <c r="AO134" s="225"/>
      <c r="AP134" s="467"/>
      <c r="AQ134" s="225"/>
      <c r="AR134" s="225"/>
      <c r="AS134" s="225"/>
      <c r="AT134" s="225"/>
      <c r="AU134" s="225"/>
      <c r="AV134" s="225"/>
      <c r="AW134" s="225"/>
      <c r="AX134" s="225"/>
      <c r="AZ134" s="225"/>
    </row>
    <row r="135" spans="18:52">
      <c r="R135" s="151"/>
      <c r="S135" s="1025"/>
      <c r="T135" s="151"/>
      <c r="U135" s="713"/>
      <c r="V135" s="151"/>
      <c r="W135" s="151"/>
      <c r="X135" s="151"/>
      <c r="Y135" s="151"/>
      <c r="Z135" s="151"/>
      <c r="AA135" s="151"/>
      <c r="AM135" s="459"/>
      <c r="AN135" s="465"/>
      <c r="AO135" s="225"/>
      <c r="AP135" s="467"/>
      <c r="AQ135" s="225"/>
      <c r="AR135" s="225"/>
      <c r="AS135" s="225"/>
      <c r="AT135" s="225"/>
      <c r="AU135" s="225"/>
      <c r="AV135" s="225"/>
      <c r="AW135" s="225"/>
      <c r="AX135" s="225"/>
      <c r="AZ135" s="225"/>
    </row>
    <row r="136" spans="18:52">
      <c r="R136" s="151"/>
      <c r="S136" s="1025"/>
      <c r="T136" s="151"/>
      <c r="U136" s="713"/>
      <c r="V136" s="151"/>
      <c r="W136" s="151"/>
      <c r="X136" s="151"/>
      <c r="Y136" s="151"/>
      <c r="Z136" s="151"/>
      <c r="AA136" s="151"/>
      <c r="AL136" s="693"/>
      <c r="AM136" s="459"/>
      <c r="AN136" s="465"/>
      <c r="AO136" s="225"/>
      <c r="AP136" s="467"/>
      <c r="AQ136" s="225"/>
      <c r="AR136" s="225"/>
      <c r="AS136" s="225"/>
      <c r="AT136" s="225"/>
      <c r="AU136" s="225"/>
      <c r="AV136" s="225"/>
      <c r="AW136" s="225"/>
      <c r="AX136" s="225"/>
      <c r="AZ136" s="225"/>
    </row>
    <row r="137" spans="18:52">
      <c r="R137" s="151"/>
      <c r="S137" s="1025"/>
      <c r="T137" s="151"/>
      <c r="U137" s="713"/>
      <c r="V137" s="151"/>
      <c r="W137" s="151"/>
      <c r="X137" s="151"/>
      <c r="Y137" s="151"/>
      <c r="Z137" s="151"/>
      <c r="AA137" s="151"/>
      <c r="AM137" s="459"/>
      <c r="AN137" s="465"/>
      <c r="AO137" s="225"/>
      <c r="AP137" s="467"/>
      <c r="AQ137" s="225"/>
      <c r="AR137" s="225"/>
      <c r="AS137" s="225"/>
      <c r="AT137" s="225"/>
      <c r="AU137" s="225"/>
      <c r="AV137" s="225"/>
      <c r="AW137" s="225"/>
      <c r="AX137" s="225"/>
      <c r="AZ137" s="225"/>
    </row>
    <row r="144" spans="18:52">
      <c r="AV144" s="693"/>
    </row>
  </sheetData>
  <mergeCells count="11">
    <mergeCell ref="AV6:AV7"/>
    <mergeCell ref="B8:C8"/>
    <mergeCell ref="A97:V97"/>
    <mergeCell ref="A6:C7"/>
    <mergeCell ref="D6:D7"/>
    <mergeCell ref="E6:E7"/>
    <mergeCell ref="Q6:Q7"/>
    <mergeCell ref="R6:R7"/>
    <mergeCell ref="S6:S7"/>
    <mergeCell ref="T6:T7"/>
    <mergeCell ref="U6:U7"/>
  </mergeCells>
  <phoneticPr fontId="20"/>
  <printOptions horizontalCentered="1"/>
  <pageMargins left="0.83" right="0.48958333333333331" top="0.52" bottom="0.56999999999999995" header="0.51181102362204722" footer="0.31496062992125984"/>
  <pageSetup paperSize="9" scale="56" firstPageNumber="21" fitToHeight="9" orientation="portrait" useFirstPageNumber="1" horizontalDpi="300" verticalDpi="300" r:id="rId1"/>
  <headerFooter alignWithMargins="0">
    <oddFooter>&amp;C&amp;"ＭＳ 明朝,標準"－ &amp;P －</oddFooter>
  </headerFooter>
  <colBreaks count="1" manualBreakCount="1">
    <brk id="22" min="1" max="12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35"/>
  <sheetViews>
    <sheetView view="pageBreakPreview" topLeftCell="A7" zoomScale="70" zoomScaleNormal="75" zoomScaleSheetLayoutView="70" workbookViewId="0">
      <selection activeCell="R12" sqref="R12"/>
    </sheetView>
  </sheetViews>
  <sheetFormatPr defaultColWidth="9" defaultRowHeight="15.75"/>
  <cols>
    <col min="1" max="1" width="3.25" style="1064" customWidth="1"/>
    <col min="2" max="2" width="15.875" style="1064" customWidth="1"/>
    <col min="3" max="3" width="15.5" style="1064" customWidth="1"/>
    <col min="4" max="4" width="21.25" style="1064" customWidth="1"/>
    <col min="5" max="5" width="1.625" style="1064" customWidth="1"/>
    <col min="6" max="6" width="3.25" style="1064" customWidth="1"/>
    <col min="7" max="7" width="15.875" style="1064" customWidth="1"/>
    <col min="8" max="8" width="14.75" style="1064" customWidth="1"/>
    <col min="9" max="9" width="21.25" style="1064" customWidth="1"/>
    <col min="10" max="10" width="1.625" style="1064" customWidth="1"/>
    <col min="11" max="11" width="3.25" style="1064" customWidth="1"/>
    <col min="12" max="12" width="15.875" style="1064" customWidth="1"/>
    <col min="13" max="13" width="14.75" style="1064" customWidth="1"/>
    <col min="14" max="14" width="21.25" style="1064" customWidth="1"/>
    <col min="15" max="15" width="1.625" style="1064" customWidth="1"/>
    <col min="16" max="16" width="3.25" style="1064" customWidth="1"/>
    <col min="17" max="17" width="15.875" style="1064" customWidth="1"/>
    <col min="18" max="18" width="14.75" style="1064" customWidth="1"/>
    <col min="19" max="19" width="21.25" style="1064" customWidth="1"/>
    <col min="20" max="20" width="1.625" style="1064" customWidth="1"/>
    <col min="21" max="21" width="3.25" style="1064" customWidth="1"/>
    <col min="22" max="23" width="17.75" style="1064" customWidth="1"/>
    <col min="24" max="24" width="21.25" style="1064" customWidth="1"/>
    <col min="25" max="26" width="6.875" style="1064" customWidth="1"/>
    <col min="27" max="27" width="15.875" style="1064" customWidth="1"/>
    <col min="28" max="28" width="12.25" style="1064" customWidth="1"/>
    <col min="29" max="29" width="16.375" style="1064" customWidth="1"/>
    <col min="30" max="30" width="14" style="1064" customWidth="1"/>
    <col min="31" max="31" width="4.125" style="1064" customWidth="1"/>
    <col min="32" max="32" width="3.375" style="1064" customWidth="1"/>
    <col min="33" max="33" width="15.875" style="1064" customWidth="1"/>
    <col min="34" max="34" width="12.25" style="1064" customWidth="1"/>
    <col min="35" max="35" width="29.5" style="1064" customWidth="1"/>
    <col min="36" max="16384" width="9" style="1064"/>
  </cols>
  <sheetData>
    <row r="1" spans="1:35" ht="6.75" customHeight="1"/>
    <row r="2" spans="1:35" ht="22.9" customHeight="1">
      <c r="A2" s="1065" t="s">
        <v>615</v>
      </c>
      <c r="W2" s="1114" t="s">
        <v>613</v>
      </c>
      <c r="X2" s="1115" t="str">
        <f>+'様式第4-1号 長期修繕計画総括表'!AX2</f>
        <v>年      月       日</v>
      </c>
      <c r="Y2" s="1127"/>
    </row>
    <row r="3" spans="1:35" ht="22.9" customHeight="1">
      <c r="A3" s="1066"/>
      <c r="W3" s="1114" t="s">
        <v>614</v>
      </c>
      <c r="X3" s="1115" t="str">
        <f>+'様式第4-1号 長期修繕計画総括表'!AX3</f>
        <v>年      月       日</v>
      </c>
      <c r="Y3" s="1127"/>
    </row>
    <row r="4" spans="1:35" ht="30" customHeight="1">
      <c r="A4" s="1445" t="s">
        <v>373</v>
      </c>
      <c r="B4" s="1445"/>
      <c r="C4" s="1445"/>
      <c r="D4" s="1445"/>
      <c r="E4" s="1099"/>
      <c r="F4" s="1099"/>
      <c r="G4" s="1099"/>
      <c r="H4" s="1099"/>
      <c r="I4" s="1099"/>
      <c r="J4" s="1099"/>
      <c r="K4" s="1099"/>
      <c r="L4" s="1099"/>
      <c r="M4" s="1099"/>
      <c r="N4" s="1099"/>
      <c r="O4" s="1099"/>
      <c r="P4" s="1099"/>
      <c r="Q4" s="1099"/>
      <c r="R4" s="1099"/>
      <c r="S4" s="1099"/>
      <c r="T4" s="1099"/>
      <c r="U4" s="1099"/>
      <c r="V4" s="1099"/>
      <c r="W4" s="1099"/>
      <c r="X4" s="1099"/>
      <c r="Z4" s="1129"/>
      <c r="AA4" s="1129"/>
      <c r="AB4" s="1129"/>
      <c r="AC4" s="1129"/>
      <c r="AD4" s="1129"/>
      <c r="AF4" s="1446"/>
      <c r="AG4" s="1446"/>
      <c r="AH4" s="1446"/>
      <c r="AI4" s="1446"/>
    </row>
    <row r="5" spans="1:35" ht="18" customHeight="1">
      <c r="A5" s="1447" t="s">
        <v>358</v>
      </c>
      <c r="B5" s="1448"/>
      <c r="C5" s="1449"/>
      <c r="D5" s="1069" t="s">
        <v>529</v>
      </c>
      <c r="E5" s="1076"/>
      <c r="F5" s="1076"/>
      <c r="G5" s="1076"/>
      <c r="H5" s="1076"/>
      <c r="I5" s="1076"/>
      <c r="J5" s="1076"/>
      <c r="K5" s="1076"/>
      <c r="L5" s="1076"/>
      <c r="M5" s="1076"/>
      <c r="N5" s="1076"/>
      <c r="O5" s="1076"/>
      <c r="P5" s="1076"/>
      <c r="Q5" s="1076"/>
      <c r="R5" s="1076"/>
      <c r="S5" s="1076"/>
      <c r="T5" s="1076"/>
      <c r="U5" s="1076"/>
      <c r="V5" s="1076"/>
      <c r="W5" s="1076"/>
      <c r="X5" s="1076"/>
      <c r="Z5" s="1129"/>
      <c r="AA5" s="1129"/>
      <c r="AB5" s="1129"/>
      <c r="AC5" s="1129"/>
      <c r="AD5" s="1129"/>
      <c r="AF5" s="1450"/>
      <c r="AG5" s="1450"/>
      <c r="AH5" s="1450"/>
      <c r="AI5" s="1076"/>
    </row>
    <row r="6" spans="1:35" ht="30" customHeight="1">
      <c r="A6" s="1067" t="s">
        <v>244</v>
      </c>
      <c r="B6" s="1451" t="s">
        <v>616</v>
      </c>
      <c r="C6" s="1451"/>
      <c r="D6" s="1084">
        <f>+'様式第4-1号 長期修繕計画総括表'!AV32*1000</f>
        <v>0</v>
      </c>
      <c r="Z6" s="1076"/>
      <c r="AA6" s="1452"/>
      <c r="AB6" s="1452"/>
      <c r="AC6" s="1453"/>
      <c r="AD6" s="1453"/>
      <c r="AF6" s="1076"/>
      <c r="AG6" s="1452"/>
      <c r="AH6" s="1452"/>
    </row>
    <row r="7" spans="1:35" ht="30" customHeight="1">
      <c r="A7" s="1068" t="s">
        <v>518</v>
      </c>
      <c r="B7" s="1454" t="s">
        <v>617</v>
      </c>
      <c r="C7" s="1454"/>
      <c r="D7" s="1085">
        <v>0</v>
      </c>
      <c r="Z7" s="1076"/>
      <c r="AA7" s="1452"/>
      <c r="AB7" s="1452"/>
      <c r="AC7" s="1453"/>
      <c r="AD7" s="1453"/>
      <c r="AF7" s="1076"/>
      <c r="AG7" s="1452"/>
      <c r="AH7" s="1452"/>
    </row>
    <row r="8" spans="1:35" ht="30" customHeight="1">
      <c r="A8" s="1069" t="s">
        <v>223</v>
      </c>
      <c r="B8" s="1455" t="s">
        <v>686</v>
      </c>
      <c r="C8" s="1456"/>
      <c r="D8" s="1086">
        <f>SUM(D6:D7)</f>
        <v>0</v>
      </c>
      <c r="Z8" s="1076"/>
      <c r="AA8" s="1453"/>
      <c r="AB8" s="1453"/>
      <c r="AC8" s="1453"/>
      <c r="AD8" s="1453"/>
      <c r="AF8" s="1076"/>
      <c r="AG8" s="1453"/>
      <c r="AH8" s="1453"/>
    </row>
    <row r="9" spans="1:35" ht="30" customHeight="1">
      <c r="A9" s="1070" t="s">
        <v>619</v>
      </c>
      <c r="B9" s="1457" t="s">
        <v>471</v>
      </c>
      <c r="C9" s="1457"/>
      <c r="D9" s="1087">
        <f>+'様式第4-1号 長期修繕計画総括表'!R34*1000</f>
        <v>0</v>
      </c>
      <c r="U9" s="1105" t="s">
        <v>677</v>
      </c>
      <c r="V9" s="1458" t="s">
        <v>620</v>
      </c>
      <c r="W9" s="1459"/>
      <c r="X9" s="1116" t="e">
        <f>+D9/12/X16/X22</f>
        <v>#DIV/0!</v>
      </c>
      <c r="Y9" s="1128"/>
      <c r="Z9" s="1076"/>
      <c r="AA9" s="1452"/>
      <c r="AB9" s="1452"/>
      <c r="AC9" s="1453"/>
      <c r="AD9" s="1453"/>
      <c r="AF9" s="1076"/>
      <c r="AG9" s="1452"/>
      <c r="AH9" s="1452"/>
    </row>
    <row r="10" spans="1:35" ht="57" customHeight="1">
      <c r="A10" s="1071" t="s">
        <v>242</v>
      </c>
      <c r="B10" s="1460" t="s">
        <v>621</v>
      </c>
      <c r="C10" s="1460"/>
      <c r="D10" s="1088">
        <f>'様式第4-1号 長期修繕計画総括表'!AV36*1000</f>
        <v>0</v>
      </c>
      <c r="E10" s="1064" t="s">
        <v>602</v>
      </c>
      <c r="U10" s="1105" t="s">
        <v>678</v>
      </c>
      <c r="V10" s="1458" t="s">
        <v>343</v>
      </c>
      <c r="W10" s="1459"/>
      <c r="X10" s="1116" t="e">
        <f>+D10/12/X16/X22</f>
        <v>#DIV/0!</v>
      </c>
      <c r="Y10" s="1128"/>
      <c r="Z10" s="1076"/>
      <c r="AA10" s="1452"/>
      <c r="AB10" s="1452"/>
      <c r="AC10" s="1453"/>
      <c r="AD10" s="1453"/>
      <c r="AF10" s="1076"/>
      <c r="AG10" s="1452"/>
      <c r="AH10" s="1452"/>
    </row>
    <row r="11" spans="1:35" ht="30" customHeight="1">
      <c r="A11" s="1071" t="s">
        <v>322</v>
      </c>
      <c r="B11" s="1460" t="s">
        <v>622</v>
      </c>
      <c r="C11" s="1460"/>
      <c r="D11" s="1088">
        <f>'様式第4-1号 長期修繕計画総括表'!$AV$37</f>
        <v>0</v>
      </c>
      <c r="Z11" s="1076"/>
      <c r="AA11" s="1452"/>
      <c r="AB11" s="1452"/>
      <c r="AC11" s="1453"/>
      <c r="AD11" s="1453"/>
      <c r="AF11" s="1076"/>
      <c r="AG11" s="1452"/>
      <c r="AH11" s="1452"/>
    </row>
    <row r="12" spans="1:35" ht="30" customHeight="1">
      <c r="A12" s="1072" t="s">
        <v>623</v>
      </c>
      <c r="B12" s="1461" t="s">
        <v>608</v>
      </c>
      <c r="C12" s="1461"/>
      <c r="D12" s="1085">
        <v>0</v>
      </c>
      <c r="Z12" s="1076"/>
      <c r="AA12" s="1452"/>
      <c r="AB12" s="1452"/>
      <c r="AC12" s="1453"/>
      <c r="AD12" s="1453"/>
      <c r="AF12" s="1076"/>
      <c r="AG12" s="1452"/>
      <c r="AH12" s="1452"/>
    </row>
    <row r="13" spans="1:35" ht="30" customHeight="1">
      <c r="A13" s="1073" t="s">
        <v>624</v>
      </c>
      <c r="B13" s="1462" t="s">
        <v>685</v>
      </c>
      <c r="C13" s="1463"/>
      <c r="D13" s="1086">
        <f>SUM(D9:D12)</f>
        <v>0</v>
      </c>
      <c r="Z13" s="1076"/>
      <c r="AA13" s="1453"/>
      <c r="AB13" s="1450"/>
      <c r="AC13" s="1453"/>
      <c r="AD13" s="1453"/>
      <c r="AF13" s="1076"/>
      <c r="AG13" s="1453"/>
      <c r="AH13" s="1450"/>
    </row>
    <row r="14" spans="1:35" ht="30" customHeight="1">
      <c r="A14" s="1074" t="s">
        <v>32</v>
      </c>
      <c r="B14" s="1464" t="s">
        <v>625</v>
      </c>
      <c r="C14" s="1465"/>
      <c r="D14" s="1089">
        <f>+D8-D13</f>
        <v>0</v>
      </c>
      <c r="U14" s="1494" t="s">
        <v>116</v>
      </c>
      <c r="V14" s="1495"/>
      <c r="W14" s="1495"/>
      <c r="X14" s="1496"/>
      <c r="Z14" s="1076"/>
      <c r="AA14" s="1453"/>
      <c r="AB14" s="1453"/>
      <c r="AC14" s="1453"/>
      <c r="AD14" s="1453"/>
      <c r="AF14" s="1076"/>
      <c r="AG14" s="1453"/>
      <c r="AH14" s="1453"/>
    </row>
    <row r="15" spans="1:35" ht="10.5" customHeight="1">
      <c r="A15" s="1466"/>
      <c r="B15" s="1466"/>
      <c r="C15" s="1466"/>
      <c r="D15" s="1466"/>
      <c r="E15" s="1099"/>
      <c r="F15" s="1099"/>
      <c r="G15" s="1099"/>
      <c r="H15" s="1099"/>
      <c r="I15" s="1099"/>
      <c r="J15" s="1099"/>
      <c r="K15" s="1099"/>
      <c r="L15" s="1099"/>
      <c r="M15" s="1099"/>
      <c r="N15" s="1099"/>
      <c r="O15" s="1099"/>
      <c r="P15" s="1099"/>
      <c r="Q15" s="1099"/>
      <c r="R15" s="1099"/>
      <c r="S15" s="1099"/>
      <c r="T15" s="1099"/>
      <c r="U15" s="1497"/>
      <c r="V15" s="1498"/>
      <c r="W15" s="1498"/>
      <c r="X15" s="1499"/>
      <c r="Z15" s="1129"/>
      <c r="AA15" s="1129"/>
      <c r="AB15" s="1129"/>
      <c r="AC15" s="1129"/>
      <c r="AD15" s="1129"/>
      <c r="AF15" s="1446"/>
      <c r="AG15" s="1446"/>
      <c r="AH15" s="1446"/>
      <c r="AI15" s="1446"/>
    </row>
    <row r="16" spans="1:35" ht="30" customHeight="1">
      <c r="A16" s="1070" t="s">
        <v>348</v>
      </c>
      <c r="B16" s="1467" t="s">
        <v>160</v>
      </c>
      <c r="C16" s="1467"/>
      <c r="D16" s="1087">
        <v>0</v>
      </c>
      <c r="F16" s="1067" t="s">
        <v>348</v>
      </c>
      <c r="G16" s="1468" t="s">
        <v>189</v>
      </c>
      <c r="H16" s="1468"/>
      <c r="I16" s="1104">
        <v>0</v>
      </c>
      <c r="K16" s="1067" t="s">
        <v>348</v>
      </c>
      <c r="L16" s="1468" t="s">
        <v>626</v>
      </c>
      <c r="M16" s="1468"/>
      <c r="N16" s="1104">
        <v>0</v>
      </c>
      <c r="P16" s="1067" t="s">
        <v>348</v>
      </c>
      <c r="Q16" s="1468" t="s">
        <v>394</v>
      </c>
      <c r="R16" s="1468"/>
      <c r="S16" s="1104">
        <v>0</v>
      </c>
      <c r="U16" s="1106" t="s">
        <v>348</v>
      </c>
      <c r="V16" s="1469" t="s">
        <v>251</v>
      </c>
      <c r="W16" s="1469"/>
      <c r="X16" s="1117">
        <f>+D16+I16+N16+S16</f>
        <v>0</v>
      </c>
      <c r="Z16" s="1076"/>
      <c r="AA16" s="1446"/>
      <c r="AB16" s="1446"/>
      <c r="AC16" s="1450"/>
      <c r="AD16" s="1450"/>
      <c r="AF16" s="1076"/>
      <c r="AG16" s="1446"/>
      <c r="AH16" s="1446"/>
    </row>
    <row r="17" spans="1:35" ht="30" customHeight="1">
      <c r="A17" s="1068" t="s">
        <v>627</v>
      </c>
      <c r="B17" s="1470" t="s">
        <v>558</v>
      </c>
      <c r="C17" s="1471"/>
      <c r="D17" s="1084">
        <f>+D25*D24*12*D16</f>
        <v>0</v>
      </c>
      <c r="F17" s="1068" t="s">
        <v>627</v>
      </c>
      <c r="G17" s="1470" t="s">
        <v>628</v>
      </c>
      <c r="H17" s="1471"/>
      <c r="I17" s="1084">
        <f>+I25*I24*12*I16</f>
        <v>0</v>
      </c>
      <c r="K17" s="1068" t="s">
        <v>627</v>
      </c>
      <c r="L17" s="1470" t="s">
        <v>629</v>
      </c>
      <c r="M17" s="1471"/>
      <c r="N17" s="1084">
        <f>+N25*N24*12*N16</f>
        <v>0</v>
      </c>
      <c r="P17" s="1068" t="s">
        <v>627</v>
      </c>
      <c r="Q17" s="1470" t="s">
        <v>350</v>
      </c>
      <c r="R17" s="1471"/>
      <c r="S17" s="1084">
        <f>+S25*S24*12*S16</f>
        <v>0</v>
      </c>
      <c r="U17" s="1107" t="s">
        <v>627</v>
      </c>
      <c r="V17" s="1472" t="s">
        <v>433</v>
      </c>
      <c r="W17" s="1473"/>
      <c r="X17" s="1118">
        <f>+D17+I17+N17+S17</f>
        <v>0</v>
      </c>
      <c r="Y17" s="1064" t="s">
        <v>637</v>
      </c>
      <c r="Z17" s="1076" t="str">
        <f>IF(X17&gt;=D14,"OK","NG")</f>
        <v>OK</v>
      </c>
      <c r="AA17" s="1099"/>
      <c r="AB17" s="1099"/>
      <c r="AC17" s="1076"/>
      <c r="AD17" s="1076"/>
      <c r="AF17" s="1076"/>
      <c r="AG17" s="1099"/>
      <c r="AH17" s="1099"/>
    </row>
    <row r="18" spans="1:35" ht="30" customHeight="1">
      <c r="A18" s="1072" t="s">
        <v>572</v>
      </c>
      <c r="B18" s="1474" t="s">
        <v>345</v>
      </c>
      <c r="C18" s="1474"/>
      <c r="D18" s="1085" t="e">
        <f>D17/(D16*12)</f>
        <v>#DIV/0!</v>
      </c>
      <c r="F18" s="1072" t="s">
        <v>572</v>
      </c>
      <c r="G18" s="1474" t="s">
        <v>345</v>
      </c>
      <c r="H18" s="1474"/>
      <c r="I18" s="1085" t="e">
        <f>+I17/(I16*12)</f>
        <v>#DIV/0!</v>
      </c>
      <c r="K18" s="1072" t="s">
        <v>572</v>
      </c>
      <c r="L18" s="1474" t="s">
        <v>345</v>
      </c>
      <c r="M18" s="1474"/>
      <c r="N18" s="1085" t="e">
        <f>+N17/(N16*12)</f>
        <v>#DIV/0!</v>
      </c>
      <c r="P18" s="1072" t="s">
        <v>572</v>
      </c>
      <c r="Q18" s="1474" t="s">
        <v>345</v>
      </c>
      <c r="R18" s="1474"/>
      <c r="S18" s="1085" t="e">
        <f>+S17/(S16*12)</f>
        <v>#DIV/0!</v>
      </c>
      <c r="U18" s="1108" t="s">
        <v>572</v>
      </c>
      <c r="V18" s="1475" t="s">
        <v>345</v>
      </c>
      <c r="W18" s="1475"/>
      <c r="X18" s="1119" t="e">
        <f>+X17/(X16*12)</f>
        <v>#DIV/0!</v>
      </c>
      <c r="Z18" s="1076"/>
      <c r="AA18" s="1452"/>
      <c r="AB18" s="1452"/>
      <c r="AC18" s="1453"/>
      <c r="AD18" s="1453"/>
      <c r="AF18" s="1076"/>
      <c r="AG18" s="1452"/>
      <c r="AH18" s="1452"/>
    </row>
    <row r="19" spans="1:35" ht="30" customHeight="1">
      <c r="A19" s="1067" t="s">
        <v>535</v>
      </c>
      <c r="B19" s="1451" t="s">
        <v>530</v>
      </c>
      <c r="C19" s="1451"/>
      <c r="D19" s="1090" t="s">
        <v>630</v>
      </c>
      <c r="F19" s="1067" t="s">
        <v>535</v>
      </c>
      <c r="G19" s="1451" t="s">
        <v>530</v>
      </c>
      <c r="H19" s="1451"/>
      <c r="I19" s="1090" t="s">
        <v>630</v>
      </c>
      <c r="K19" s="1067" t="s">
        <v>535</v>
      </c>
      <c r="L19" s="1451" t="s">
        <v>530</v>
      </c>
      <c r="M19" s="1451"/>
      <c r="N19" s="1090" t="s">
        <v>630</v>
      </c>
      <c r="P19" s="1067" t="s">
        <v>535</v>
      </c>
      <c r="Q19" s="1451" t="s">
        <v>530</v>
      </c>
      <c r="R19" s="1451"/>
      <c r="S19" s="1090" t="s">
        <v>630</v>
      </c>
      <c r="U19" s="1106"/>
      <c r="V19" s="1476"/>
      <c r="W19" s="1476"/>
      <c r="X19" s="1120"/>
      <c r="Z19" s="1076"/>
      <c r="AA19" s="1452"/>
      <c r="AB19" s="1452"/>
      <c r="AC19" s="1446"/>
      <c r="AD19" s="1446"/>
      <c r="AF19" s="1076"/>
      <c r="AG19" s="1452"/>
      <c r="AH19" s="1452"/>
    </row>
    <row r="20" spans="1:35" ht="30" customHeight="1">
      <c r="A20" s="1075" t="s">
        <v>632</v>
      </c>
      <c r="B20" s="1461" t="s">
        <v>52</v>
      </c>
      <c r="C20" s="1461"/>
      <c r="D20" s="1091" t="s">
        <v>504</v>
      </c>
      <c r="E20" s="1100"/>
      <c r="F20" s="1075" t="s">
        <v>632</v>
      </c>
      <c r="G20" s="1461" t="s">
        <v>52</v>
      </c>
      <c r="H20" s="1461"/>
      <c r="I20" s="1091" t="s">
        <v>504</v>
      </c>
      <c r="J20" s="1100"/>
      <c r="K20" s="1075" t="s">
        <v>632</v>
      </c>
      <c r="L20" s="1461" t="s">
        <v>52</v>
      </c>
      <c r="M20" s="1461"/>
      <c r="N20" s="1091" t="s">
        <v>504</v>
      </c>
      <c r="O20" s="1100"/>
      <c r="P20" s="1075" t="s">
        <v>632</v>
      </c>
      <c r="Q20" s="1461" t="s">
        <v>52</v>
      </c>
      <c r="R20" s="1461"/>
      <c r="S20" s="1091" t="s">
        <v>504</v>
      </c>
      <c r="T20" s="1100"/>
      <c r="U20" s="1109"/>
      <c r="V20" s="1477"/>
      <c r="W20" s="1477"/>
      <c r="X20" s="1121"/>
      <c r="Z20" s="1076"/>
      <c r="AA20" s="1452"/>
      <c r="AB20" s="1452"/>
      <c r="AC20" s="1452"/>
      <c r="AD20" s="1452"/>
      <c r="AF20" s="1076"/>
      <c r="AG20" s="1452"/>
      <c r="AH20" s="1452"/>
    </row>
    <row r="21" spans="1:35" ht="9.75" customHeight="1">
      <c r="A21" s="1076"/>
      <c r="B21" s="1078"/>
      <c r="C21" s="1078"/>
      <c r="F21" s="1076"/>
      <c r="G21" s="1078"/>
      <c r="H21" s="1078"/>
      <c r="K21" s="1076"/>
      <c r="L21" s="1078"/>
      <c r="M21" s="1078"/>
      <c r="P21" s="1076"/>
      <c r="Q21" s="1078"/>
      <c r="R21" s="1078"/>
      <c r="U21" s="1110"/>
      <c r="V21" s="1113"/>
      <c r="W21" s="1113"/>
      <c r="X21" s="1122"/>
      <c r="Z21" s="1076"/>
      <c r="AA21" s="1078"/>
      <c r="AB21" s="1078"/>
      <c r="AC21" s="1130"/>
      <c r="AD21" s="1130"/>
      <c r="AF21" s="1076"/>
      <c r="AG21" s="1078"/>
      <c r="AH21" s="1078"/>
    </row>
    <row r="22" spans="1:35" ht="30" customHeight="1">
      <c r="A22" s="1067" t="s">
        <v>197</v>
      </c>
      <c r="B22" s="1451" t="s">
        <v>515</v>
      </c>
      <c r="C22" s="1451"/>
      <c r="D22" s="1092">
        <f>'様式第１号 ﾏﾝｼｮﾝの概要'!$C$107</f>
        <v>0</v>
      </c>
      <c r="E22" s="1100"/>
      <c r="F22" s="1067" t="s">
        <v>197</v>
      </c>
      <c r="G22" s="1451" t="s">
        <v>515</v>
      </c>
      <c r="H22" s="1451"/>
      <c r="I22" s="1092">
        <f>+D22</f>
        <v>0</v>
      </c>
      <c r="J22" s="1100"/>
      <c r="K22" s="1067" t="s">
        <v>197</v>
      </c>
      <c r="L22" s="1451" t="s">
        <v>515</v>
      </c>
      <c r="M22" s="1451"/>
      <c r="N22" s="1092">
        <f>+I22</f>
        <v>0</v>
      </c>
      <c r="O22" s="1100"/>
      <c r="P22" s="1067" t="s">
        <v>197</v>
      </c>
      <c r="Q22" s="1451" t="s">
        <v>515</v>
      </c>
      <c r="R22" s="1451"/>
      <c r="S22" s="1092">
        <f>+N22</f>
        <v>0</v>
      </c>
      <c r="T22" s="1100"/>
      <c r="U22" s="1106" t="s">
        <v>197</v>
      </c>
      <c r="V22" s="1476" t="s">
        <v>515</v>
      </c>
      <c r="W22" s="1476"/>
      <c r="X22" s="1123">
        <f>+S22</f>
        <v>0</v>
      </c>
      <c r="Z22" s="1076"/>
      <c r="AA22" s="1452"/>
      <c r="AB22" s="1452"/>
      <c r="AC22" s="1452"/>
      <c r="AD22" s="1452"/>
      <c r="AF22" s="1076"/>
      <c r="AG22" s="1452"/>
      <c r="AH22" s="1452"/>
      <c r="AI22" s="1100"/>
    </row>
    <row r="23" spans="1:35" ht="30" customHeight="1">
      <c r="A23" s="1075" t="s">
        <v>633</v>
      </c>
      <c r="B23" s="1461" t="s">
        <v>210</v>
      </c>
      <c r="C23" s="1461"/>
      <c r="D23" s="1093" t="e">
        <f>+D18/D22</f>
        <v>#DIV/0!</v>
      </c>
      <c r="E23" s="1100"/>
      <c r="F23" s="1075" t="s">
        <v>633</v>
      </c>
      <c r="G23" s="1461" t="s">
        <v>210</v>
      </c>
      <c r="H23" s="1461"/>
      <c r="I23" s="1093" t="e">
        <f>+I18/I22</f>
        <v>#DIV/0!</v>
      </c>
      <c r="J23" s="1100"/>
      <c r="K23" s="1075" t="s">
        <v>633</v>
      </c>
      <c r="L23" s="1461" t="s">
        <v>210</v>
      </c>
      <c r="M23" s="1461"/>
      <c r="N23" s="1093" t="e">
        <f>+N18/N22</f>
        <v>#DIV/0!</v>
      </c>
      <c r="O23" s="1100"/>
      <c r="P23" s="1075" t="s">
        <v>633</v>
      </c>
      <c r="Q23" s="1461" t="s">
        <v>210</v>
      </c>
      <c r="R23" s="1461"/>
      <c r="S23" s="1093" t="e">
        <f>+S18/S22</f>
        <v>#DIV/0!</v>
      </c>
      <c r="T23" s="1100"/>
      <c r="U23" s="1109" t="s">
        <v>633</v>
      </c>
      <c r="V23" s="1477" t="s">
        <v>210</v>
      </c>
      <c r="W23" s="1477"/>
      <c r="X23" s="1124" t="e">
        <f>+X18/X22</f>
        <v>#DIV/0!</v>
      </c>
      <c r="Y23" s="1128"/>
      <c r="Z23" s="1076"/>
      <c r="AA23" s="1452"/>
      <c r="AB23" s="1452"/>
      <c r="AC23" s="1452"/>
      <c r="AD23" s="1452"/>
      <c r="AF23" s="1076"/>
      <c r="AG23" s="1452"/>
      <c r="AH23" s="1452"/>
      <c r="AI23" s="1100"/>
    </row>
    <row r="24" spans="1:35" ht="30" customHeight="1">
      <c r="A24" s="1070" t="s">
        <v>228</v>
      </c>
      <c r="B24" s="1478" t="s">
        <v>131</v>
      </c>
      <c r="C24" s="1479"/>
      <c r="D24" s="1087"/>
      <c r="F24" s="1070" t="s">
        <v>228</v>
      </c>
      <c r="G24" s="1478" t="s">
        <v>131</v>
      </c>
      <c r="H24" s="1479"/>
      <c r="I24" s="1087">
        <f>+D24</f>
        <v>0</v>
      </c>
      <c r="K24" s="1070" t="s">
        <v>228</v>
      </c>
      <c r="L24" s="1478" t="s">
        <v>131</v>
      </c>
      <c r="M24" s="1479"/>
      <c r="N24" s="1087">
        <f>+I24</f>
        <v>0</v>
      </c>
      <c r="P24" s="1070" t="s">
        <v>228</v>
      </c>
      <c r="Q24" s="1478" t="s">
        <v>131</v>
      </c>
      <c r="R24" s="1479"/>
      <c r="S24" s="1087">
        <f>+N24</f>
        <v>0</v>
      </c>
      <c r="U24" s="1111" t="s">
        <v>228</v>
      </c>
      <c r="V24" s="1480" t="s">
        <v>131</v>
      </c>
      <c r="W24" s="1481"/>
      <c r="X24" s="1125">
        <f>+S24</f>
        <v>0</v>
      </c>
      <c r="Z24" s="1076"/>
      <c r="AA24" s="1452"/>
      <c r="AB24" s="1452"/>
      <c r="AC24" s="1450"/>
      <c r="AD24" s="1450"/>
      <c r="AF24" s="1076"/>
      <c r="AG24" s="1452"/>
      <c r="AH24" s="1452"/>
    </row>
    <row r="25" spans="1:35" ht="30" customHeight="1">
      <c r="A25" s="1077" t="s">
        <v>634</v>
      </c>
      <c r="B25" s="1482" t="s">
        <v>263</v>
      </c>
      <c r="C25" s="1483"/>
      <c r="D25" s="1094"/>
      <c r="F25" s="1077" t="s">
        <v>634</v>
      </c>
      <c r="G25" s="1482" t="s">
        <v>263</v>
      </c>
      <c r="H25" s="1483"/>
      <c r="I25" s="1094"/>
      <c r="K25" s="1077" t="s">
        <v>634</v>
      </c>
      <c r="L25" s="1482" t="s">
        <v>263</v>
      </c>
      <c r="M25" s="1483"/>
      <c r="N25" s="1094"/>
      <c r="P25" s="1077" t="s">
        <v>634</v>
      </c>
      <c r="Q25" s="1482" t="s">
        <v>263</v>
      </c>
      <c r="R25" s="1483"/>
      <c r="S25" s="1094"/>
      <c r="U25" s="1112" t="s">
        <v>634</v>
      </c>
      <c r="V25" s="1484" t="s">
        <v>263</v>
      </c>
      <c r="W25" s="1485"/>
      <c r="X25" s="1126" t="e">
        <f>+X18/X24</f>
        <v>#DIV/0!</v>
      </c>
      <c r="Z25" s="1076"/>
      <c r="AA25" s="1452"/>
      <c r="AB25" s="1452"/>
      <c r="AC25" s="1453"/>
      <c r="AD25" s="1453"/>
      <c r="AF25" s="1076"/>
      <c r="AG25" s="1452"/>
      <c r="AH25" s="1452"/>
    </row>
    <row r="26" spans="1:35" ht="9.75" customHeight="1"/>
    <row r="27" spans="1:35" ht="18" customHeight="1">
      <c r="A27" s="1064" t="s">
        <v>422</v>
      </c>
      <c r="F27" s="1064" t="s">
        <v>422</v>
      </c>
      <c r="K27" s="1064" t="s">
        <v>422</v>
      </c>
      <c r="P27" s="1064" t="s">
        <v>422</v>
      </c>
    </row>
    <row r="28" spans="1:35" ht="30" customHeight="1">
      <c r="A28" s="1486" t="s">
        <v>635</v>
      </c>
      <c r="B28" s="1487"/>
      <c r="C28" s="1079" t="s">
        <v>618</v>
      </c>
      <c r="D28" s="1095" t="s">
        <v>58</v>
      </c>
      <c r="E28" s="1101"/>
      <c r="F28" s="1486" t="s">
        <v>635</v>
      </c>
      <c r="G28" s="1487"/>
      <c r="H28" s="1079" t="s">
        <v>618</v>
      </c>
      <c r="I28" s="1095" t="s">
        <v>58</v>
      </c>
      <c r="J28" s="1101"/>
      <c r="K28" s="1486" t="s">
        <v>635</v>
      </c>
      <c r="L28" s="1487"/>
      <c r="M28" s="1079" t="s">
        <v>618</v>
      </c>
      <c r="N28" s="1095" t="s">
        <v>58</v>
      </c>
      <c r="O28" s="1101"/>
      <c r="P28" s="1486" t="s">
        <v>635</v>
      </c>
      <c r="Q28" s="1487"/>
      <c r="R28" s="1079" t="s">
        <v>618</v>
      </c>
      <c r="S28" s="1131" t="s">
        <v>58</v>
      </c>
      <c r="T28" s="1101"/>
      <c r="U28" s="1500" t="s">
        <v>478</v>
      </c>
      <c r="V28" s="1503" t="s">
        <v>676</v>
      </c>
      <c r="W28" s="1503"/>
      <c r="X28" s="1506" t="e">
        <f>+(X17+D13)/(X16*12)/X22</f>
        <v>#DIV/0!</v>
      </c>
      <c r="Y28" s="1509" t="s">
        <v>675</v>
      </c>
      <c r="Z28" s="1510"/>
      <c r="AA28" s="1129"/>
      <c r="AB28" s="1130"/>
      <c r="AC28" s="1130"/>
      <c r="AD28" s="1130"/>
      <c r="AF28" s="1450"/>
      <c r="AG28" s="1450"/>
      <c r="AH28" s="1130"/>
      <c r="AI28" s="1130"/>
    </row>
    <row r="29" spans="1:35" ht="18" customHeight="1">
      <c r="A29" s="1490"/>
      <c r="B29" s="1491"/>
      <c r="C29" s="1080" t="s">
        <v>150</v>
      </c>
      <c r="D29" s="1064" t="s">
        <v>268</v>
      </c>
      <c r="E29" s="1102"/>
      <c r="F29" s="1490"/>
      <c r="G29" s="1491"/>
      <c r="H29" s="1080" t="s">
        <v>150</v>
      </c>
      <c r="I29" s="1080" t="s">
        <v>268</v>
      </c>
      <c r="J29" s="1102"/>
      <c r="K29" s="1490"/>
      <c r="L29" s="1491"/>
      <c r="M29" s="1080" t="s">
        <v>150</v>
      </c>
      <c r="N29" s="1080" t="s">
        <v>268</v>
      </c>
      <c r="O29" s="1102"/>
      <c r="P29" s="1490"/>
      <c r="Q29" s="1491"/>
      <c r="R29" s="1080" t="s">
        <v>150</v>
      </c>
      <c r="S29" s="1080" t="s">
        <v>268</v>
      </c>
      <c r="T29" s="1102"/>
      <c r="U29" s="1501"/>
      <c r="V29" s="1504"/>
      <c r="W29" s="1504"/>
      <c r="X29" s="1507"/>
      <c r="Y29" s="1509"/>
      <c r="Z29" s="1510"/>
      <c r="AA29" s="1129"/>
      <c r="AF29" s="1450"/>
      <c r="AG29" s="1450"/>
    </row>
    <row r="30" spans="1:35" ht="18" customHeight="1">
      <c r="A30" s="1488" t="s">
        <v>636</v>
      </c>
      <c r="B30" s="1489"/>
      <c r="C30" s="1081"/>
      <c r="D30" s="1096" t="e">
        <f>+D$18*C30</f>
        <v>#DIV/0!</v>
      </c>
      <c r="E30" s="1102"/>
      <c r="F30" s="1488" t="str">
        <f>+A30</f>
        <v>Ａタイプ</v>
      </c>
      <c r="G30" s="1489"/>
      <c r="H30" s="1103">
        <f>+C30</f>
        <v>0</v>
      </c>
      <c r="I30" s="1096" t="e">
        <f>+I$18*H30</f>
        <v>#DIV/0!</v>
      </c>
      <c r="J30" s="1102"/>
      <c r="K30" s="1488" t="str">
        <f>+F30</f>
        <v>Ａタイプ</v>
      </c>
      <c r="L30" s="1489"/>
      <c r="M30" s="1103">
        <f>+H30</f>
        <v>0</v>
      </c>
      <c r="N30" s="1096" t="e">
        <f>+N$18*M30</f>
        <v>#DIV/0!</v>
      </c>
      <c r="O30" s="1102"/>
      <c r="P30" s="1488" t="str">
        <f>+K30</f>
        <v>Ａタイプ</v>
      </c>
      <c r="Q30" s="1489"/>
      <c r="R30" s="1103">
        <f>+M30</f>
        <v>0</v>
      </c>
      <c r="S30" s="1096" t="e">
        <f>+S$18*R30</f>
        <v>#DIV/0!</v>
      </c>
      <c r="T30" s="1102"/>
      <c r="U30" s="1501"/>
      <c r="V30" s="1504"/>
      <c r="W30" s="1504"/>
      <c r="X30" s="1507"/>
      <c r="Y30" s="1509"/>
      <c r="Z30" s="1510"/>
      <c r="AA30" s="1129"/>
      <c r="AF30" s="1450"/>
      <c r="AG30" s="1450"/>
    </row>
    <row r="31" spans="1:35" ht="18" customHeight="1">
      <c r="A31" s="1488" t="s">
        <v>612</v>
      </c>
      <c r="B31" s="1489"/>
      <c r="C31" s="1081"/>
      <c r="D31" s="1096" t="e">
        <f>+D$18*C31</f>
        <v>#DIV/0!</v>
      </c>
      <c r="E31" s="1102"/>
      <c r="F31" s="1488" t="str">
        <f>+A31</f>
        <v>Ｂタイプ</v>
      </c>
      <c r="G31" s="1489"/>
      <c r="H31" s="1103">
        <f>+C31</f>
        <v>0</v>
      </c>
      <c r="I31" s="1096" t="e">
        <f>+I$18*H31</f>
        <v>#DIV/0!</v>
      </c>
      <c r="J31" s="1102"/>
      <c r="K31" s="1488" t="str">
        <f>+F31</f>
        <v>Ｂタイプ</v>
      </c>
      <c r="L31" s="1489"/>
      <c r="M31" s="1103">
        <f>+H31</f>
        <v>0</v>
      </c>
      <c r="N31" s="1096" t="e">
        <f>+N$18*M31</f>
        <v>#DIV/0!</v>
      </c>
      <c r="O31" s="1102"/>
      <c r="P31" s="1488" t="str">
        <f>+K31</f>
        <v>Ｂタイプ</v>
      </c>
      <c r="Q31" s="1489"/>
      <c r="R31" s="1103">
        <f>+M31</f>
        <v>0</v>
      </c>
      <c r="S31" s="1096" t="e">
        <f>+S$18*R31</f>
        <v>#DIV/0!</v>
      </c>
      <c r="T31" s="1102"/>
      <c r="U31" s="1501"/>
      <c r="V31" s="1504"/>
      <c r="W31" s="1504"/>
      <c r="X31" s="1507"/>
      <c r="Y31" s="1509"/>
      <c r="Z31" s="1510"/>
      <c r="AA31" s="1129"/>
      <c r="AF31" s="1450"/>
      <c r="AG31" s="1450"/>
    </row>
    <row r="32" spans="1:35" ht="18" customHeight="1">
      <c r="A32" s="1488" t="s">
        <v>48</v>
      </c>
      <c r="B32" s="1489"/>
      <c r="C32" s="1081"/>
      <c r="D32" s="1096" t="e">
        <f>+D$18*C32</f>
        <v>#DIV/0!</v>
      </c>
      <c r="E32" s="1102"/>
      <c r="F32" s="1488" t="str">
        <f>+A32</f>
        <v>Ｃタイプ</v>
      </c>
      <c r="G32" s="1489"/>
      <c r="H32" s="1103">
        <f>+C32</f>
        <v>0</v>
      </c>
      <c r="I32" s="1096" t="e">
        <f>+I$18*H32</f>
        <v>#DIV/0!</v>
      </c>
      <c r="J32" s="1102"/>
      <c r="K32" s="1488" t="str">
        <f>+F32</f>
        <v>Ｃタイプ</v>
      </c>
      <c r="L32" s="1489"/>
      <c r="M32" s="1103">
        <f>+H32</f>
        <v>0</v>
      </c>
      <c r="N32" s="1096" t="e">
        <f>+N$18*M32</f>
        <v>#DIV/0!</v>
      </c>
      <c r="O32" s="1102"/>
      <c r="P32" s="1488" t="str">
        <f>+K32</f>
        <v>Ｃタイプ</v>
      </c>
      <c r="Q32" s="1489"/>
      <c r="R32" s="1103">
        <f>+M32</f>
        <v>0</v>
      </c>
      <c r="S32" s="1096" t="e">
        <f>+S$18*R32</f>
        <v>#DIV/0!</v>
      </c>
      <c r="T32" s="1102"/>
      <c r="U32" s="1502"/>
      <c r="V32" s="1505"/>
      <c r="W32" s="1505"/>
      <c r="X32" s="1508"/>
      <c r="Y32" s="1509"/>
      <c r="Z32" s="1510"/>
      <c r="AA32" s="1129"/>
      <c r="AF32" s="1450"/>
      <c r="AG32" s="1450"/>
    </row>
    <row r="33" spans="1:33" ht="18" customHeight="1">
      <c r="A33" s="1488"/>
      <c r="B33" s="1489"/>
      <c r="C33" s="1082"/>
      <c r="D33" s="1097"/>
      <c r="E33" s="1102"/>
      <c r="F33" s="1488"/>
      <c r="G33" s="1489"/>
      <c r="H33" s="1082"/>
      <c r="I33" s="1082"/>
      <c r="J33" s="1102"/>
      <c r="K33" s="1488"/>
      <c r="L33" s="1489"/>
      <c r="M33" s="1082"/>
      <c r="N33" s="1082"/>
      <c r="O33" s="1102"/>
      <c r="P33" s="1488"/>
      <c r="Q33" s="1489"/>
      <c r="R33" s="1082"/>
      <c r="S33" s="1082"/>
      <c r="T33" s="1102"/>
      <c r="Z33" s="1129"/>
      <c r="AA33" s="1129"/>
      <c r="AF33" s="1450"/>
      <c r="AG33" s="1450"/>
    </row>
    <row r="34" spans="1:33" ht="18" customHeight="1">
      <c r="A34" s="1488"/>
      <c r="B34" s="1489"/>
      <c r="C34" s="1082"/>
      <c r="D34" s="1097"/>
      <c r="E34" s="1102"/>
      <c r="F34" s="1488"/>
      <c r="G34" s="1489"/>
      <c r="H34" s="1082"/>
      <c r="I34" s="1082"/>
      <c r="J34" s="1102"/>
      <c r="K34" s="1488"/>
      <c r="L34" s="1489"/>
      <c r="M34" s="1082"/>
      <c r="N34" s="1082"/>
      <c r="O34" s="1102"/>
      <c r="P34" s="1488"/>
      <c r="Q34" s="1489"/>
      <c r="R34" s="1082"/>
      <c r="S34" s="1082"/>
      <c r="T34" s="1102"/>
      <c r="Z34" s="1129"/>
      <c r="AA34" s="1129"/>
      <c r="AF34" s="1450"/>
      <c r="AG34" s="1450"/>
    </row>
    <row r="35" spans="1:33" ht="18" customHeight="1">
      <c r="A35" s="1492"/>
      <c r="B35" s="1493"/>
      <c r="C35" s="1083"/>
      <c r="D35" s="1098"/>
      <c r="E35" s="1102"/>
      <c r="F35" s="1492"/>
      <c r="G35" s="1493"/>
      <c r="H35" s="1083"/>
      <c r="I35" s="1083"/>
      <c r="J35" s="1102"/>
      <c r="K35" s="1492"/>
      <c r="L35" s="1493"/>
      <c r="M35" s="1083"/>
      <c r="N35" s="1083"/>
      <c r="O35" s="1102"/>
      <c r="P35" s="1492"/>
      <c r="Q35" s="1493"/>
      <c r="R35" s="1083"/>
      <c r="S35" s="1083"/>
      <c r="T35" s="1102"/>
      <c r="Z35" s="1129"/>
      <c r="AA35" s="1129"/>
      <c r="AF35" s="1450"/>
      <c r="AG35" s="1450"/>
    </row>
  </sheetData>
  <mergeCells count="158">
    <mergeCell ref="A35:B35"/>
    <mergeCell ref="F35:G35"/>
    <mergeCell ref="K35:L35"/>
    <mergeCell ref="P35:Q35"/>
    <mergeCell ref="AF35:AG35"/>
    <mergeCell ref="U14:X15"/>
    <mergeCell ref="U28:U32"/>
    <mergeCell ref="V28:W32"/>
    <mergeCell ref="X28:X32"/>
    <mergeCell ref="Y28:Z32"/>
    <mergeCell ref="A33:B33"/>
    <mergeCell ref="F33:G33"/>
    <mergeCell ref="K33:L33"/>
    <mergeCell ref="P33:Q33"/>
    <mergeCell ref="AF33:AG33"/>
    <mergeCell ref="A34:B34"/>
    <mergeCell ref="F34:G34"/>
    <mergeCell ref="K34:L34"/>
    <mergeCell ref="P34:Q34"/>
    <mergeCell ref="AF34:AG34"/>
    <mergeCell ref="A31:B31"/>
    <mergeCell ref="F31:G31"/>
    <mergeCell ref="K31:L31"/>
    <mergeCell ref="P31:Q31"/>
    <mergeCell ref="AF31:AG31"/>
    <mergeCell ref="A32:B32"/>
    <mergeCell ref="F32:G32"/>
    <mergeCell ref="K32:L32"/>
    <mergeCell ref="P32:Q32"/>
    <mergeCell ref="AF32:AG32"/>
    <mergeCell ref="A29:B29"/>
    <mergeCell ref="F29:G29"/>
    <mergeCell ref="K29:L29"/>
    <mergeCell ref="P29:Q29"/>
    <mergeCell ref="AF29:AG29"/>
    <mergeCell ref="A30:B30"/>
    <mergeCell ref="F30:G30"/>
    <mergeCell ref="K30:L30"/>
    <mergeCell ref="P30:Q30"/>
    <mergeCell ref="AF30:AG30"/>
    <mergeCell ref="B25:C25"/>
    <mergeCell ref="G25:H25"/>
    <mergeCell ref="L25:M25"/>
    <mergeCell ref="Q25:R25"/>
    <mergeCell ref="V25:W25"/>
    <mergeCell ref="AA25:AB25"/>
    <mergeCell ref="AC25:AD25"/>
    <mergeCell ref="AG25:AH25"/>
    <mergeCell ref="A28:B28"/>
    <mergeCell ref="F28:G28"/>
    <mergeCell ref="K28:L28"/>
    <mergeCell ref="P28:Q28"/>
    <mergeCell ref="AF28:AG28"/>
    <mergeCell ref="B23:C23"/>
    <mergeCell ref="G23:H23"/>
    <mergeCell ref="L23:M23"/>
    <mergeCell ref="Q23:R23"/>
    <mergeCell ref="V23:W23"/>
    <mergeCell ref="AA23:AB23"/>
    <mergeCell ref="AC23:AD23"/>
    <mergeCell ref="AG23:AH23"/>
    <mergeCell ref="B24:C24"/>
    <mergeCell ref="G24:H24"/>
    <mergeCell ref="L24:M24"/>
    <mergeCell ref="Q24:R24"/>
    <mergeCell ref="V24:W24"/>
    <mergeCell ref="AA24:AB24"/>
    <mergeCell ref="AC24:AD24"/>
    <mergeCell ref="AG24:AH24"/>
    <mergeCell ref="B20:C20"/>
    <mergeCell ref="G20:H20"/>
    <mergeCell ref="L20:M20"/>
    <mergeCell ref="Q20:R20"/>
    <mergeCell ref="V20:W20"/>
    <mergeCell ref="AA20:AB20"/>
    <mergeCell ref="AC20:AD20"/>
    <mergeCell ref="AG20:AH20"/>
    <mergeCell ref="B22:C22"/>
    <mergeCell ref="G22:H22"/>
    <mergeCell ref="L22:M22"/>
    <mergeCell ref="Q22:R22"/>
    <mergeCell ref="V22:W22"/>
    <mergeCell ref="AA22:AB22"/>
    <mergeCell ref="AC22:AD22"/>
    <mergeCell ref="AG22:AH22"/>
    <mergeCell ref="AA18:AB18"/>
    <mergeCell ref="AC18:AD18"/>
    <mergeCell ref="AG18:AH18"/>
    <mergeCell ref="B19:C19"/>
    <mergeCell ref="G19:H19"/>
    <mergeCell ref="L19:M19"/>
    <mergeCell ref="Q19:R19"/>
    <mergeCell ref="V19:W19"/>
    <mergeCell ref="AA19:AB19"/>
    <mergeCell ref="AC19:AD19"/>
    <mergeCell ref="AG19:AH19"/>
    <mergeCell ref="B17:C17"/>
    <mergeCell ref="G17:H17"/>
    <mergeCell ref="L17:M17"/>
    <mergeCell ref="Q17:R17"/>
    <mergeCell ref="V17:W17"/>
    <mergeCell ref="B18:C18"/>
    <mergeCell ref="G18:H18"/>
    <mergeCell ref="L18:M18"/>
    <mergeCell ref="Q18:R18"/>
    <mergeCell ref="V18:W18"/>
    <mergeCell ref="A15:D15"/>
    <mergeCell ref="AF15:AI15"/>
    <mergeCell ref="B16:C16"/>
    <mergeCell ref="G16:H16"/>
    <mergeCell ref="L16:M16"/>
    <mergeCell ref="Q16:R16"/>
    <mergeCell ref="V16:W16"/>
    <mergeCell ref="AA16:AB16"/>
    <mergeCell ref="AC16:AD16"/>
    <mergeCell ref="AG16:AH16"/>
    <mergeCell ref="B12:C12"/>
    <mergeCell ref="AA12:AB12"/>
    <mergeCell ref="AC12:AD12"/>
    <mergeCell ref="AG12:AH12"/>
    <mergeCell ref="B13:C13"/>
    <mergeCell ref="AA13:AB13"/>
    <mergeCell ref="AC13:AD13"/>
    <mergeCell ref="AG13:AH13"/>
    <mergeCell ref="B14:C14"/>
    <mergeCell ref="AA14:AB14"/>
    <mergeCell ref="AC14:AD14"/>
    <mergeCell ref="AG14:AH14"/>
    <mergeCell ref="B10:C10"/>
    <mergeCell ref="V10:W10"/>
    <mergeCell ref="AA10:AB10"/>
    <mergeCell ref="AC10:AD10"/>
    <mergeCell ref="AG10:AH10"/>
    <mergeCell ref="B11:C11"/>
    <mergeCell ref="AA11:AB11"/>
    <mergeCell ref="AC11:AD11"/>
    <mergeCell ref="AG11:AH11"/>
    <mergeCell ref="B8:C8"/>
    <mergeCell ref="AA8:AB8"/>
    <mergeCell ref="AC8:AD8"/>
    <mergeCell ref="AG8:AH8"/>
    <mergeCell ref="B9:C9"/>
    <mergeCell ref="V9:W9"/>
    <mergeCell ref="AA9:AB9"/>
    <mergeCell ref="AC9:AD9"/>
    <mergeCell ref="AG9:AH9"/>
    <mergeCell ref="A4:D4"/>
    <mergeCell ref="AF4:AI4"/>
    <mergeCell ref="A5:C5"/>
    <mergeCell ref="AF5:AH5"/>
    <mergeCell ref="B6:C6"/>
    <mergeCell ref="AA6:AB6"/>
    <mergeCell ref="AC6:AD6"/>
    <mergeCell ref="AG6:AH6"/>
    <mergeCell ref="B7:C7"/>
    <mergeCell ref="AA7:AB7"/>
    <mergeCell ref="AC7:AD7"/>
    <mergeCell ref="AG7:AH7"/>
  </mergeCells>
  <phoneticPr fontId="20"/>
  <conditionalFormatting sqref="Z17">
    <cfRule type="cellIs" dxfId="0" priority="1" operator="equal">
      <formula>"NG"</formula>
    </cfRule>
  </conditionalFormatting>
  <printOptions horizontalCentered="1"/>
  <pageMargins left="0.23622047244094491" right="0.23622047244094491" top="0.74803149606299213" bottom="0.74803149606299213" header="0.31496062992125984" footer="0.31496062992125984"/>
  <pageSetup paperSize="9" scale="48" firstPageNumber="22" orientation="landscape" useFirstPageNumber="1" r:id="rId1"/>
  <headerFooter alignWithMargins="0">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8</vt:i4>
      </vt:variant>
      <vt:variant>
        <vt:lpstr>グラフ</vt:lpstr>
      </vt:variant>
      <vt:variant>
        <vt:i4>1</vt:i4>
      </vt:variant>
      <vt:variant>
        <vt:lpstr>名前付き一覧</vt:lpstr>
      </vt:variant>
      <vt:variant>
        <vt:i4>11</vt:i4>
      </vt:variant>
    </vt:vector>
  </HeadingPairs>
  <TitlesOfParts>
    <vt:vector size="20" baseType="lpstr">
      <vt:lpstr>様式第１号 ﾏﾝｼｮﾝの概要</vt:lpstr>
      <vt:lpstr>様式第２号 調査・診断の概要</vt:lpstr>
      <vt:lpstr>様式第3-1号 作成等の考え方</vt:lpstr>
      <vt:lpstr>様式第3-2号　修繕工事項目等の設定内容</vt:lpstr>
      <vt:lpstr>様式第4-1号 長期修繕計画総括表</vt:lpstr>
      <vt:lpstr>様式第4-3号 長期修繕計画表</vt:lpstr>
      <vt:lpstr>様式第4-4号 推定修繕工事費内訳書</vt:lpstr>
      <vt:lpstr>様式第５号　修繕積立金の額の設定</vt:lpstr>
      <vt:lpstr>様式第4-2号 収支計画グラフ</vt:lpstr>
      <vt:lpstr>'様式第１号 ﾏﾝｼｮﾝの概要'!Print_Area</vt:lpstr>
      <vt:lpstr>'様式第２号 調査・診断の概要'!Print_Area</vt:lpstr>
      <vt:lpstr>'様式第3-1号 作成等の考え方'!Print_Area</vt:lpstr>
      <vt:lpstr>'様式第3-2号　修繕工事項目等の設定内容'!Print_Area</vt:lpstr>
      <vt:lpstr>'様式第4-1号 長期修繕計画総括表'!Print_Area</vt:lpstr>
      <vt:lpstr>'様式第4-3号 長期修繕計画表'!Print_Area</vt:lpstr>
      <vt:lpstr>'様式第4-4号 推定修繕工事費内訳書'!Print_Area</vt:lpstr>
      <vt:lpstr>'様式第５号　修繕積立金の額の設定'!Print_Area</vt:lpstr>
      <vt:lpstr>'様式第3-2号　修繕工事項目等の設定内容'!Print_Titles</vt:lpstr>
      <vt:lpstr>'様式第4-3号 長期修繕計画表'!Print_Titles</vt:lpstr>
      <vt:lpstr>'様式第4-4号 推定修繕工事費内訳書'!Print_Titles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kosako</dc:creator>
  <cp:lastModifiedBy>　</cp:lastModifiedBy>
  <cp:lastPrinted>2021-03-17T10:06:48Z</cp:lastPrinted>
  <dcterms:created xsi:type="dcterms:W3CDTF">2007-08-23T10:55:11Z</dcterms:created>
  <dcterms:modified xsi:type="dcterms:W3CDTF">2024-05-09T01:53:35Z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2021-09-06T06:08:57Z</vt:filetime>
  </property>
</Properties>
</file>